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5480" windowHeight="6255"/>
  </bookViews>
  <sheets>
    <sheet name="Overrev_2018" sheetId="1" r:id="rId1"/>
  </sheets>
  <calcPr calcId="145621"/>
</workbook>
</file>

<file path=xl/calcChain.xml><?xml version="1.0" encoding="utf-8"?>
<calcChain xmlns="http://schemas.openxmlformats.org/spreadsheetml/2006/main">
  <c r="Z12" i="1" l="1"/>
  <c r="T13" i="1" l="1"/>
  <c r="T12" i="1"/>
  <c r="U15" i="1"/>
  <c r="AE14" i="1"/>
  <c r="AB14" i="1"/>
  <c r="AA14" i="1"/>
  <c r="AA13" i="1"/>
  <c r="AA12" i="1"/>
  <c r="AA11" i="1"/>
  <c r="Z13" i="1"/>
  <c r="U14" i="1"/>
  <c r="T14" i="1"/>
  <c r="T11" i="1"/>
  <c r="AE13" i="1"/>
  <c r="AE12" i="1"/>
  <c r="AB13" i="1"/>
  <c r="AB12" i="1"/>
  <c r="U12" i="1"/>
  <c r="U13" i="1"/>
  <c r="O13" i="1"/>
  <c r="O12" i="1"/>
  <c r="O15" i="1"/>
  <c r="O14" i="1"/>
  <c r="N12" i="1"/>
  <c r="N14" i="1"/>
  <c r="N13" i="1"/>
  <c r="AB15" i="1"/>
  <c r="AA15" i="1"/>
  <c r="Z14" i="1"/>
  <c r="U11" i="1"/>
  <c r="T15" i="1"/>
  <c r="O11" i="1"/>
  <c r="AE15" i="1"/>
  <c r="Z15" i="1"/>
  <c r="Y14" i="1"/>
  <c r="S14" i="1"/>
  <c r="M14" i="1"/>
  <c r="N15" i="1"/>
  <c r="N11" i="1"/>
  <c r="J12" i="1"/>
  <c r="J11" i="1"/>
  <c r="M12" i="1"/>
  <c r="Y15" i="1"/>
  <c r="S15" i="1"/>
  <c r="M15" i="1"/>
  <c r="AE11" i="1"/>
  <c r="AB11" i="1"/>
  <c r="Z11" i="1"/>
  <c r="Y13" i="1"/>
  <c r="Y12" i="1"/>
  <c r="S13" i="1"/>
  <c r="S12" i="1"/>
  <c r="M13" i="1"/>
  <c r="X14" i="1"/>
  <c r="R14" i="1"/>
  <c r="J13" i="1"/>
  <c r="AE17" i="1"/>
  <c r="AE16" i="1"/>
  <c r="AB17" i="1"/>
  <c r="AB16" i="1"/>
  <c r="AA17" i="1"/>
  <c r="AA16" i="1"/>
  <c r="Z17" i="1"/>
  <c r="Z16" i="1"/>
  <c r="Y17" i="1"/>
  <c r="Y16" i="1"/>
  <c r="X17" i="1"/>
  <c r="X16" i="1"/>
  <c r="U16" i="1"/>
  <c r="U17" i="1"/>
  <c r="T16" i="1"/>
  <c r="T17" i="1"/>
  <c r="S17" i="1"/>
  <c r="S16" i="1"/>
  <c r="R17" i="1"/>
  <c r="R16" i="1"/>
  <c r="O17" i="1"/>
  <c r="O16" i="1"/>
  <c r="N17" i="1"/>
  <c r="N16" i="1"/>
  <c r="M17" i="1"/>
  <c r="M16" i="1"/>
  <c r="J16" i="1"/>
  <c r="J17" i="1"/>
  <c r="G17" i="1"/>
  <c r="G16" i="1"/>
  <c r="J15" i="1"/>
  <c r="G15" i="1"/>
  <c r="X11" i="1"/>
  <c r="R11" i="1"/>
  <c r="J14" i="1"/>
  <c r="G14" i="1"/>
  <c r="X15" i="1"/>
  <c r="R15" i="1"/>
  <c r="G13" i="1"/>
  <c r="F12" i="1"/>
  <c r="F17" i="1"/>
  <c r="F16" i="1"/>
  <c r="F15" i="1"/>
  <c r="F14" i="1"/>
  <c r="F13" i="1"/>
  <c r="F11" i="1"/>
  <c r="M11" i="1"/>
  <c r="Y11" i="1"/>
  <c r="X13" i="1"/>
  <c r="X12" i="1"/>
  <c r="S11" i="1"/>
  <c r="R13" i="1"/>
  <c r="R12" i="1"/>
  <c r="G12" i="1"/>
  <c r="G11" i="1"/>
</calcChain>
</file>

<file path=xl/comments1.xml><?xml version="1.0" encoding="utf-8"?>
<comments xmlns="http://schemas.openxmlformats.org/spreadsheetml/2006/main">
  <authors>
    <author>Tim_Unterwegs</author>
  </authors>
  <commentList>
    <comment ref="AI9" authorId="0">
      <text>
        <r>
          <rPr>
            <b/>
            <sz val="11"/>
            <color indexed="81"/>
            <rFont val="Tahoma"/>
            <family val="2"/>
          </rPr>
          <t>Overrev:</t>
        </r>
        <r>
          <rPr>
            <sz val="11"/>
            <color indexed="81"/>
            <rFont val="Tahoma"/>
            <family val="2"/>
          </rPr>
          <t xml:space="preserve">
Hier kann eine bisherig genutzte Zündkurve eingegeben werden.
Dies dient dazu, herauszufinden welche Overrev Zündkurve der bisherigen Kurve am ähnlichsten ist.</t>
        </r>
      </text>
    </comment>
  </commentList>
</comments>
</file>

<file path=xl/sharedStrings.xml><?xml version="1.0" encoding="utf-8"?>
<sst xmlns="http://schemas.openxmlformats.org/spreadsheetml/2006/main" count="55" uniqueCount="54">
  <si>
    <t>rpm1 / deg CA BTDC</t>
  </si>
  <si>
    <t>rpm2 / deg CA BTDC</t>
  </si>
  <si>
    <t>rpm3 / deg CA BTDC</t>
  </si>
  <si>
    <t>rpm4 / deg CA BTDC</t>
  </si>
  <si>
    <t>#1</t>
  </si>
  <si>
    <t>#2</t>
  </si>
  <si>
    <t>#3</t>
  </si>
  <si>
    <t>#4</t>
  </si>
  <si>
    <t>#5</t>
  </si>
  <si>
    <t>#6</t>
  </si>
  <si>
    <t>#7</t>
  </si>
  <si>
    <t>#8</t>
  </si>
  <si>
    <t>rpm1.3 / deg CA BTDC</t>
  </si>
  <si>
    <t>#8M</t>
  </si>
  <si>
    <t>#7M</t>
  </si>
  <si>
    <t>#5R</t>
  </si>
  <si>
    <t>#2R</t>
  </si>
  <si>
    <t>#2M</t>
  </si>
  <si>
    <t>#1R</t>
  </si>
  <si>
    <t>#1M</t>
  </si>
  <si>
    <t>#8R</t>
  </si>
  <si>
    <t>Vergleichs-Zündkurve</t>
  </si>
  <si>
    <t>bei Drehzahl</t>
  </si>
  <si>
    <t xml:space="preserve">Referenzzündkurve #1 auf </t>
  </si>
  <si>
    <t>DIP code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</si>
  <si>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</si>
  <si>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</si>
  <si>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</si>
  <si>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</si>
  <si>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</si>
  <si>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</si>
  <si>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</si>
  <si>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</si>
  <si>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</si>
  <si>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</si>
  <si>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</si>
  <si>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</si>
  <si>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</si>
  <si>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</si>
  <si>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</si>
  <si>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</si>
  <si>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rpm5 / deg CA BTDC</t>
  </si>
  <si>
    <t xml:space="preserve">Nur in Blau arbeiten </t>
  </si>
  <si>
    <t>Blue Columns only!</t>
  </si>
  <si>
    <t>[°KW vor OT] geblitzt</t>
  </si>
  <si>
    <t>Wunsch Zündzeitpunkt</t>
  </si>
  <si>
    <t>RPM</t>
  </si>
  <si>
    <t>CA BTDC</t>
  </si>
  <si>
    <t xml:space="preserve">Die Zündkurven der Overrev 2018 ergeben sich wie in diesem Exceltool angegeben. </t>
  </si>
  <si>
    <t>Der Zündzeitpunkt bei Maximalleistung sollte für den Alltagsbetrieb ~17-18° haben.</t>
  </si>
  <si>
    <t xml:space="preserve">[U/min] </t>
  </si>
  <si>
    <t>Bitte nutze dieses Exceltool um zu sehen welche Kurve du mit welchem Basissetting der Grundplatte</t>
  </si>
  <si>
    <t>nutzen solltest. Im Zweifel lieber weniger Vorzündung fahren!</t>
  </si>
  <si>
    <t>Zündkurven der Overrev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</si>
</sst>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1"/>
      <name val="Tahoma"/>
      <family val="2"/>
    </font>
    <font>
      <sz val="11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Fill="1" applyBorder="1"/>
    <xf numFmtId="1" fontId="0" fillId="0" borderId="0" xfId="1" applyNumberFormat="1" applyFont="1" applyFill="1" applyBorder="1"/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Border="1"/>
    <xf numFmtId="0" fontId="0" fillId="0" borderId="0" xfId="0" applyBorder="1" applyAlignment="1">
      <alignment horizontal="center"/>
    </xf>
    <xf numFmtId="1" fontId="0" fillId="0" borderId="0" xfId="1" applyNumberFormat="1" applyFont="1" applyFill="1" applyBorder="1" applyAlignment="1">
      <alignment horizontal="center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1" fontId="0" fillId="2" borderId="6" xfId="1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" xfId="1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" fontId="0" fillId="2" borderId="11" xfId="1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" fontId="0" fillId="3" borderId="0" xfId="1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" fontId="0" fillId="3" borderId="6" xfId="1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7" xfId="0" applyFill="1" applyBorder="1" applyAlignment="1">
      <alignment horizontal="left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0" xfId="0" applyAlignment="1">
      <alignment horizontal="left"/>
    </xf>
    <xf numFmtId="1" fontId="0" fillId="3" borderId="1" xfId="1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1" fontId="0" fillId="3" borderId="13" xfId="1" applyNumberFormat="1" applyFont="1" applyFill="1" applyBorder="1" applyAlignment="1">
      <alignment horizontal="center"/>
    </xf>
    <xf numFmtId="1" fontId="0" fillId="2" borderId="7" xfId="1" applyNumberFormat="1" applyFont="1" applyFill="1" applyBorder="1" applyAlignment="1">
      <alignment horizontal="center"/>
    </xf>
    <xf numFmtId="0" fontId="0" fillId="3" borderId="4" xfId="0" quotePrefix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7" xfId="0" applyFill="1" applyBorder="1"/>
    <xf numFmtId="0" fontId="0" fillId="3" borderId="9" xfId="0" applyFill="1" applyBorder="1" applyAlignment="1">
      <alignment horizontal="center"/>
    </xf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1" xfId="0" applyBorder="1"/>
    <xf numFmtId="0" fontId="0" fillId="0" borderId="24" xfId="0" applyBorder="1"/>
    <xf numFmtId="49" fontId="0" fillId="0" borderId="24" xfId="0" applyNumberFormat="1" applyBorder="1"/>
    <xf numFmtId="0" fontId="0" fillId="6" borderId="24" xfId="0" applyFill="1" applyBorder="1" applyAlignment="1">
      <alignment horizontal="left"/>
    </xf>
    <xf numFmtId="0" fontId="0" fillId="6" borderId="24" xfId="0" applyFill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2" fillId="0" borderId="0" xfId="0" applyFont="1" applyBorder="1"/>
    <xf numFmtId="49" fontId="0" fillId="0" borderId="0" xfId="0" applyNumberFormat="1" applyFont="1" applyFill="1" applyBorder="1"/>
    <xf numFmtId="49" fontId="0" fillId="0" borderId="0" xfId="0" applyNumberFormat="1" applyFont="1" applyBorder="1"/>
    <xf numFmtId="49" fontId="0" fillId="0" borderId="0" xfId="0" applyNumberFormat="1" applyFont="1" applyBorder="1" applyAlignment="1">
      <alignment horizontal="center"/>
    </xf>
    <xf numFmtId="0" fontId="0" fillId="0" borderId="28" xfId="0" applyFont="1" applyBorder="1"/>
    <xf numFmtId="0" fontId="0" fillId="0" borderId="29" xfId="0" applyFont="1" applyBorder="1"/>
    <xf numFmtId="0" fontId="0" fillId="0" borderId="29" xfId="0" applyFont="1" applyBorder="1" applyAlignment="1">
      <alignment horizontal="left"/>
    </xf>
    <xf numFmtId="0" fontId="0" fillId="0" borderId="29" xfId="0" applyFont="1" applyBorder="1" applyAlignment="1">
      <alignment horizontal="center"/>
    </xf>
    <xf numFmtId="0" fontId="0" fillId="0" borderId="30" xfId="0" applyFont="1" applyBorder="1"/>
    <xf numFmtId="0" fontId="0" fillId="0" borderId="21" xfId="0" applyFont="1" applyBorder="1"/>
    <xf numFmtId="0" fontId="0" fillId="0" borderId="22" xfId="0" applyFont="1" applyBorder="1"/>
    <xf numFmtId="0" fontId="0" fillId="5" borderId="20" xfId="0" applyFont="1" applyFill="1" applyBorder="1" applyAlignment="1" applyProtection="1">
      <alignment horizontal="center"/>
      <protection locked="0"/>
    </xf>
    <xf numFmtId="0" fontId="0" fillId="0" borderId="22" xfId="0" applyFont="1" applyBorder="1" applyAlignment="1">
      <alignment horizontal="center"/>
    </xf>
    <xf numFmtId="0" fontId="0" fillId="0" borderId="23" xfId="0" applyFont="1" applyBorder="1"/>
    <xf numFmtId="0" fontId="0" fillId="0" borderId="25" xfId="0" applyFont="1" applyBorder="1"/>
    <xf numFmtId="0" fontId="0" fillId="0" borderId="26" xfId="0" applyFont="1" applyBorder="1"/>
    <xf numFmtId="0" fontId="0" fillId="5" borderId="31" xfId="0" applyFont="1" applyFill="1" applyBorder="1" applyAlignment="1" applyProtection="1">
      <alignment horizontal="center"/>
      <protection locked="0"/>
    </xf>
    <xf numFmtId="0" fontId="0" fillId="0" borderId="26" xfId="0" applyFont="1" applyBorder="1" applyAlignment="1">
      <alignment horizontal="left"/>
    </xf>
    <xf numFmtId="0" fontId="0" fillId="0" borderId="26" xfId="0" applyFont="1" applyBorder="1" applyAlignment="1">
      <alignment horizontal="center"/>
    </xf>
    <xf numFmtId="0" fontId="0" fillId="0" borderId="27" xfId="0" applyFont="1" applyBorder="1"/>
    <xf numFmtId="0" fontId="0" fillId="5" borderId="34" xfId="0" applyFill="1" applyBorder="1" applyProtection="1">
      <protection locked="0"/>
    </xf>
    <xf numFmtId="0" fontId="0" fillId="5" borderId="35" xfId="0" applyFill="1" applyBorder="1" applyProtection="1">
      <protection locked="0"/>
    </xf>
    <xf numFmtId="0" fontId="0" fillId="5" borderId="36" xfId="0" applyFill="1" applyBorder="1" applyProtection="1">
      <protection locked="0"/>
    </xf>
    <xf numFmtId="0" fontId="0" fillId="5" borderId="37" xfId="0" applyFill="1" applyBorder="1" applyProtection="1">
      <protection locked="0"/>
    </xf>
    <xf numFmtId="0" fontId="0" fillId="4" borderId="20" xfId="0" applyFont="1" applyFill="1" applyBorder="1" applyAlignment="1" applyProtection="1">
      <alignment horizontal="center"/>
      <protection locked="0"/>
    </xf>
    <xf numFmtId="0" fontId="3" fillId="5" borderId="0" xfId="0" applyFont="1" applyFill="1" applyProtection="1"/>
    <xf numFmtId="0" fontId="0" fillId="5" borderId="0" xfId="0" applyFill="1" applyProtection="1"/>
    <xf numFmtId="0" fontId="0" fillId="5" borderId="32" xfId="0" applyFill="1" applyBorder="1" applyProtection="1"/>
    <xf numFmtId="0" fontId="0" fillId="5" borderId="33" xfId="0" applyFill="1" applyBorder="1" applyProtection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9548169806915893E-2"/>
          <c:y val="4.0115618124140641E-2"/>
          <c:w val="0.90173183071550711"/>
          <c:h val="0.87127738514982911"/>
        </c:manualLayout>
      </c:layout>
      <c:scatterChart>
        <c:scatterStyle val="lineMarker"/>
        <c:varyColors val="0"/>
        <c:ser>
          <c:idx val="4"/>
          <c:order val="0"/>
          <c:tx>
            <c:strRef>
              <c:f>Overrev_2018!$F$10</c:f>
              <c:strCache>
                <c:ptCount val="1"/>
                <c:pt idx="0">
                  <c:v>#1</c:v>
                </c:pt>
              </c:strCache>
            </c:strRef>
          </c:tx>
          <c:marker>
            <c:symbol val="none"/>
          </c:marker>
          <c:xVal>
            <c:numRef>
              <c:f>Overrev_2018!$E$11:$E$17</c:f>
              <c:numCache>
                <c:formatCode>General</c:formatCode>
                <c:ptCount val="7"/>
                <c:pt idx="0">
                  <c:v>2700</c:v>
                </c:pt>
                <c:pt idx="1">
                  <c:v>3750</c:v>
                </c:pt>
                <c:pt idx="2">
                  <c:v>5750</c:v>
                </c:pt>
                <c:pt idx="3">
                  <c:v>6750</c:v>
                </c:pt>
                <c:pt idx="4">
                  <c:v>7500</c:v>
                </c:pt>
                <c:pt idx="5">
                  <c:v>11000</c:v>
                </c:pt>
                <c:pt idx="6">
                  <c:v>15000</c:v>
                </c:pt>
              </c:numCache>
            </c:numRef>
          </c:xVal>
          <c:yVal>
            <c:numRef>
              <c:f>Overrev_2018!$F$11:$F$17</c:f>
              <c:numCache>
                <c:formatCode>0</c:formatCode>
                <c:ptCount val="7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6D-4DD5-BDCD-E46ABF1F97D6}"/>
            </c:ext>
          </c:extLst>
        </c:ser>
        <c:ser>
          <c:idx val="10"/>
          <c:order val="1"/>
          <c:tx>
            <c:strRef>
              <c:f>Overrev_2018!$G$10</c:f>
              <c:strCache>
                <c:ptCount val="1"/>
                <c:pt idx="0">
                  <c:v>#1M</c:v>
                </c:pt>
              </c:strCache>
            </c:strRef>
          </c:tx>
          <c:marker>
            <c:symbol val="none"/>
          </c:marker>
          <c:xVal>
            <c:numRef>
              <c:f>Overrev_2018!$E$11:$E$17</c:f>
              <c:numCache>
                <c:formatCode>General</c:formatCode>
                <c:ptCount val="7"/>
                <c:pt idx="0">
                  <c:v>2700</c:v>
                </c:pt>
                <c:pt idx="1">
                  <c:v>3750</c:v>
                </c:pt>
                <c:pt idx="2">
                  <c:v>5750</c:v>
                </c:pt>
                <c:pt idx="3">
                  <c:v>6750</c:v>
                </c:pt>
                <c:pt idx="4">
                  <c:v>7500</c:v>
                </c:pt>
                <c:pt idx="5">
                  <c:v>11000</c:v>
                </c:pt>
                <c:pt idx="6">
                  <c:v>15000</c:v>
                </c:pt>
              </c:numCache>
            </c:numRef>
          </c:xVal>
          <c:yVal>
            <c:numRef>
              <c:f>Overrev_2018!$G$11:$G$17</c:f>
              <c:numCache>
                <c:formatCode>General</c:formatCode>
                <c:ptCount val="7"/>
                <c:pt idx="0" formatCode="0">
                  <c:v>20</c:v>
                </c:pt>
                <c:pt idx="1">
                  <c:v>20</c:v>
                </c:pt>
                <c:pt idx="2">
                  <c:v>18</c:v>
                </c:pt>
                <c:pt idx="3">
                  <c:v>17</c:v>
                </c:pt>
                <c:pt idx="4">
                  <c:v>16</c:v>
                </c:pt>
                <c:pt idx="5">
                  <c:v>15</c:v>
                </c:pt>
                <c:pt idx="6">
                  <c:v>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6D-4DD5-BDCD-E46ABF1F97D6}"/>
            </c:ext>
          </c:extLst>
        </c:ser>
        <c:ser>
          <c:idx val="9"/>
          <c:order val="2"/>
          <c:tx>
            <c:strRef>
              <c:f>Overrev_2018!$J$10</c:f>
              <c:strCache>
                <c:ptCount val="1"/>
                <c:pt idx="0">
                  <c:v>#1R</c:v>
                </c:pt>
              </c:strCache>
            </c:strRef>
          </c:tx>
          <c:marker>
            <c:symbol val="none"/>
          </c:marker>
          <c:xVal>
            <c:numRef>
              <c:f>Overrev_2018!$I$11:$I$17</c:f>
              <c:numCache>
                <c:formatCode>General</c:formatCode>
                <c:ptCount val="7"/>
                <c:pt idx="0">
                  <c:v>3000</c:v>
                </c:pt>
                <c:pt idx="1">
                  <c:v>4500</c:v>
                </c:pt>
                <c:pt idx="2">
                  <c:v>6500</c:v>
                </c:pt>
                <c:pt idx="3">
                  <c:v>8000</c:v>
                </c:pt>
                <c:pt idx="4">
                  <c:v>9500</c:v>
                </c:pt>
                <c:pt idx="5">
                  <c:v>11500</c:v>
                </c:pt>
                <c:pt idx="6">
                  <c:v>15000</c:v>
                </c:pt>
              </c:numCache>
            </c:numRef>
          </c:xVal>
          <c:yVal>
            <c:numRef>
              <c:f>Overrev_2018!$J$11:$J$17</c:f>
              <c:numCache>
                <c:formatCode>General</c:formatCode>
                <c:ptCount val="7"/>
                <c:pt idx="0" formatCode="0">
                  <c:v>23</c:v>
                </c:pt>
                <c:pt idx="1">
                  <c:v>23</c:v>
                </c:pt>
                <c:pt idx="2">
                  <c:v>19</c:v>
                </c:pt>
                <c:pt idx="3">
                  <c:v>17</c:v>
                </c:pt>
                <c:pt idx="4">
                  <c:v>16</c:v>
                </c:pt>
                <c:pt idx="5">
                  <c:v>15</c:v>
                </c:pt>
                <c:pt idx="6">
                  <c:v>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C6D-4DD5-BDCD-E46ABF1F97D6}"/>
            </c:ext>
          </c:extLst>
        </c:ser>
        <c:ser>
          <c:idx val="0"/>
          <c:order val="3"/>
          <c:tx>
            <c:strRef>
              <c:f>Overrev_2018!$M$10</c:f>
              <c:strCache>
                <c:ptCount val="1"/>
                <c:pt idx="0">
                  <c:v>#2</c:v>
                </c:pt>
              </c:strCache>
            </c:strRef>
          </c:tx>
          <c:marker>
            <c:symbol val="none"/>
          </c:marker>
          <c:xVal>
            <c:numRef>
              <c:f>Overrev_2018!$L$11:$L$17</c:f>
              <c:numCache>
                <c:formatCode>General</c:formatCode>
                <c:ptCount val="7"/>
                <c:pt idx="0">
                  <c:v>2800</c:v>
                </c:pt>
                <c:pt idx="1">
                  <c:v>3250</c:v>
                </c:pt>
                <c:pt idx="2">
                  <c:v>5000</c:v>
                </c:pt>
                <c:pt idx="3">
                  <c:v>5750</c:v>
                </c:pt>
                <c:pt idx="4">
                  <c:v>6500</c:v>
                </c:pt>
                <c:pt idx="5">
                  <c:v>10000</c:v>
                </c:pt>
                <c:pt idx="6">
                  <c:v>15000</c:v>
                </c:pt>
              </c:numCache>
            </c:numRef>
          </c:xVal>
          <c:yVal>
            <c:numRef>
              <c:f>Overrev_2018!$M$11:$M$17</c:f>
              <c:numCache>
                <c:formatCode>General</c:formatCode>
                <c:ptCount val="7"/>
                <c:pt idx="0" formatCode="0">
                  <c:v>20</c:v>
                </c:pt>
                <c:pt idx="1">
                  <c:v>23</c:v>
                </c:pt>
                <c:pt idx="2">
                  <c:v>23</c:v>
                </c:pt>
                <c:pt idx="3">
                  <c:v>22</c:v>
                </c:pt>
                <c:pt idx="4">
                  <c:v>21</c:v>
                </c:pt>
                <c:pt idx="5">
                  <c:v>15</c:v>
                </c:pt>
                <c:pt idx="6">
                  <c:v>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C6D-4DD5-BDCD-E46ABF1F97D6}"/>
            </c:ext>
          </c:extLst>
        </c:ser>
        <c:ser>
          <c:idx val="13"/>
          <c:order val="4"/>
          <c:tx>
            <c:strRef>
              <c:f>Overrev_2018!$N$10</c:f>
              <c:strCache>
                <c:ptCount val="1"/>
                <c:pt idx="0">
                  <c:v>#2M</c:v>
                </c:pt>
              </c:strCache>
            </c:strRef>
          </c:tx>
          <c:marker>
            <c:symbol val="none"/>
          </c:marker>
          <c:xVal>
            <c:numRef>
              <c:f>Overrev_2018!$L$11:$L$17</c:f>
              <c:numCache>
                <c:formatCode>General</c:formatCode>
                <c:ptCount val="7"/>
                <c:pt idx="0">
                  <c:v>2800</c:v>
                </c:pt>
                <c:pt idx="1">
                  <c:v>3250</c:v>
                </c:pt>
                <c:pt idx="2">
                  <c:v>5000</c:v>
                </c:pt>
                <c:pt idx="3">
                  <c:v>5750</c:v>
                </c:pt>
                <c:pt idx="4">
                  <c:v>6500</c:v>
                </c:pt>
                <c:pt idx="5">
                  <c:v>10000</c:v>
                </c:pt>
                <c:pt idx="6">
                  <c:v>15000</c:v>
                </c:pt>
              </c:numCache>
            </c:numRef>
          </c:xVal>
          <c:yVal>
            <c:numRef>
              <c:f>Overrev_2018!$N$11:$N$17</c:f>
              <c:numCache>
                <c:formatCode>General</c:formatCode>
                <c:ptCount val="7"/>
                <c:pt idx="0" formatCode="0">
                  <c:v>23</c:v>
                </c:pt>
                <c:pt idx="1">
                  <c:v>26</c:v>
                </c:pt>
                <c:pt idx="2">
                  <c:v>26</c:v>
                </c:pt>
                <c:pt idx="3">
                  <c:v>25</c:v>
                </c:pt>
                <c:pt idx="4">
                  <c:v>23</c:v>
                </c:pt>
                <c:pt idx="5">
                  <c:v>15</c:v>
                </c:pt>
                <c:pt idx="6">
                  <c:v>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C6D-4DD5-BDCD-E46ABF1F97D6}"/>
            </c:ext>
          </c:extLst>
        </c:ser>
        <c:ser>
          <c:idx val="11"/>
          <c:order val="5"/>
          <c:tx>
            <c:strRef>
              <c:f>Overrev_2018!$O$10</c:f>
              <c:strCache>
                <c:ptCount val="1"/>
                <c:pt idx="0">
                  <c:v>#2R</c:v>
                </c:pt>
              </c:strCache>
            </c:strRef>
          </c:tx>
          <c:marker>
            <c:symbol val="none"/>
          </c:marker>
          <c:xVal>
            <c:numRef>
              <c:f>Overrev_2018!$L$11:$L$17</c:f>
              <c:numCache>
                <c:formatCode>General</c:formatCode>
                <c:ptCount val="7"/>
                <c:pt idx="0">
                  <c:v>2800</c:v>
                </c:pt>
                <c:pt idx="1">
                  <c:v>3250</c:v>
                </c:pt>
                <c:pt idx="2">
                  <c:v>5000</c:v>
                </c:pt>
                <c:pt idx="3">
                  <c:v>5750</c:v>
                </c:pt>
                <c:pt idx="4">
                  <c:v>6500</c:v>
                </c:pt>
                <c:pt idx="5">
                  <c:v>10000</c:v>
                </c:pt>
                <c:pt idx="6">
                  <c:v>15000</c:v>
                </c:pt>
              </c:numCache>
            </c:numRef>
          </c:xVal>
          <c:yVal>
            <c:numRef>
              <c:f>Overrev_2018!$O$11:$O$17</c:f>
              <c:numCache>
                <c:formatCode>General</c:formatCode>
                <c:ptCount val="7"/>
                <c:pt idx="0" formatCode="0">
                  <c:v>24</c:v>
                </c:pt>
                <c:pt idx="1">
                  <c:v>28</c:v>
                </c:pt>
                <c:pt idx="2">
                  <c:v>28</c:v>
                </c:pt>
                <c:pt idx="3">
                  <c:v>27</c:v>
                </c:pt>
                <c:pt idx="4">
                  <c:v>25</c:v>
                </c:pt>
                <c:pt idx="5">
                  <c:v>15</c:v>
                </c:pt>
                <c:pt idx="6">
                  <c:v>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C6D-4DD5-BDCD-E46ABF1F97D6}"/>
            </c:ext>
          </c:extLst>
        </c:ser>
        <c:ser>
          <c:idx val="5"/>
          <c:order val="6"/>
          <c:tx>
            <c:strRef>
              <c:f>Overrev_2018!$R$10</c:f>
              <c:strCache>
                <c:ptCount val="1"/>
                <c:pt idx="0">
                  <c:v>#3</c:v>
                </c:pt>
              </c:strCache>
            </c:strRef>
          </c:tx>
          <c:marker>
            <c:symbol val="none"/>
          </c:marker>
          <c:xVal>
            <c:numRef>
              <c:f>Overrev_2018!$Q$11:$Q$17</c:f>
              <c:numCache>
                <c:formatCode>General</c:formatCode>
                <c:ptCount val="7"/>
                <c:pt idx="0">
                  <c:v>3000</c:v>
                </c:pt>
                <c:pt idx="1">
                  <c:v>3750</c:v>
                </c:pt>
                <c:pt idx="2">
                  <c:v>5750</c:v>
                </c:pt>
                <c:pt idx="3">
                  <c:v>6750</c:v>
                </c:pt>
                <c:pt idx="4">
                  <c:v>7500</c:v>
                </c:pt>
                <c:pt idx="5">
                  <c:v>11000</c:v>
                </c:pt>
                <c:pt idx="6">
                  <c:v>15000</c:v>
                </c:pt>
              </c:numCache>
            </c:numRef>
          </c:xVal>
          <c:yVal>
            <c:numRef>
              <c:f>Overrev_2018!$R$11:$R$17</c:f>
              <c:numCache>
                <c:formatCode>General</c:formatCode>
                <c:ptCount val="7"/>
                <c:pt idx="0" formatCode="0">
                  <c:v>17</c:v>
                </c:pt>
                <c:pt idx="1">
                  <c:v>20</c:v>
                </c:pt>
                <c:pt idx="2">
                  <c:v>20</c:v>
                </c:pt>
                <c:pt idx="3">
                  <c:v>19</c:v>
                </c:pt>
                <c:pt idx="4">
                  <c:v>18</c:v>
                </c:pt>
                <c:pt idx="5">
                  <c:v>15</c:v>
                </c:pt>
                <c:pt idx="6">
                  <c:v>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CC6D-4DD5-BDCD-E46ABF1F97D6}"/>
            </c:ext>
          </c:extLst>
        </c:ser>
        <c:ser>
          <c:idx val="6"/>
          <c:order val="7"/>
          <c:tx>
            <c:strRef>
              <c:f>Overrev_2018!$S$10</c:f>
              <c:strCache>
                <c:ptCount val="1"/>
                <c:pt idx="0">
                  <c:v>#4</c:v>
                </c:pt>
              </c:strCache>
            </c:strRef>
          </c:tx>
          <c:marker>
            <c:symbol val="none"/>
          </c:marker>
          <c:xVal>
            <c:numRef>
              <c:f>Overrev_2018!$E$11:$E$17</c:f>
              <c:numCache>
                <c:formatCode>General</c:formatCode>
                <c:ptCount val="7"/>
                <c:pt idx="0">
                  <c:v>2700</c:v>
                </c:pt>
                <c:pt idx="1">
                  <c:v>3750</c:v>
                </c:pt>
                <c:pt idx="2">
                  <c:v>5750</c:v>
                </c:pt>
                <c:pt idx="3">
                  <c:v>6750</c:v>
                </c:pt>
                <c:pt idx="4">
                  <c:v>7500</c:v>
                </c:pt>
                <c:pt idx="5">
                  <c:v>11000</c:v>
                </c:pt>
                <c:pt idx="6">
                  <c:v>15000</c:v>
                </c:pt>
              </c:numCache>
            </c:numRef>
          </c:xVal>
          <c:yVal>
            <c:numRef>
              <c:f>Overrev_2018!$S$11:$S$17</c:f>
              <c:numCache>
                <c:formatCode>General</c:formatCode>
                <c:ptCount val="7"/>
                <c:pt idx="0" formatCode="0">
                  <c:v>20</c:v>
                </c:pt>
                <c:pt idx="1">
                  <c:v>23</c:v>
                </c:pt>
                <c:pt idx="2">
                  <c:v>23</c:v>
                </c:pt>
                <c:pt idx="3">
                  <c:v>22</c:v>
                </c:pt>
                <c:pt idx="4">
                  <c:v>21</c:v>
                </c:pt>
                <c:pt idx="5">
                  <c:v>15</c:v>
                </c:pt>
                <c:pt idx="6">
                  <c:v>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CC6D-4DD5-BDCD-E46ABF1F97D6}"/>
            </c:ext>
          </c:extLst>
        </c:ser>
        <c:ser>
          <c:idx val="8"/>
          <c:order val="8"/>
          <c:tx>
            <c:strRef>
              <c:f>Overrev_2018!$T$10</c:f>
              <c:strCache>
                <c:ptCount val="1"/>
                <c:pt idx="0">
                  <c:v>#5</c:v>
                </c:pt>
              </c:strCache>
            </c:strRef>
          </c:tx>
          <c:marker>
            <c:symbol val="none"/>
          </c:marker>
          <c:xVal>
            <c:numRef>
              <c:f>Overrev_2018!$E$11:$E$17</c:f>
              <c:numCache>
                <c:formatCode>General</c:formatCode>
                <c:ptCount val="7"/>
                <c:pt idx="0">
                  <c:v>2700</c:v>
                </c:pt>
                <c:pt idx="1">
                  <c:v>3750</c:v>
                </c:pt>
                <c:pt idx="2">
                  <c:v>5750</c:v>
                </c:pt>
                <c:pt idx="3">
                  <c:v>6750</c:v>
                </c:pt>
                <c:pt idx="4">
                  <c:v>7500</c:v>
                </c:pt>
                <c:pt idx="5">
                  <c:v>11000</c:v>
                </c:pt>
                <c:pt idx="6">
                  <c:v>15000</c:v>
                </c:pt>
              </c:numCache>
            </c:numRef>
          </c:xVal>
          <c:yVal>
            <c:numRef>
              <c:f>Overrev_2018!$T$11:$T$17</c:f>
              <c:numCache>
                <c:formatCode>General</c:formatCode>
                <c:ptCount val="7"/>
                <c:pt idx="0" formatCode="0">
                  <c:v>23</c:v>
                </c:pt>
                <c:pt idx="1">
                  <c:v>26</c:v>
                </c:pt>
                <c:pt idx="2">
                  <c:v>26</c:v>
                </c:pt>
                <c:pt idx="3">
                  <c:v>25</c:v>
                </c:pt>
                <c:pt idx="4">
                  <c:v>24</c:v>
                </c:pt>
                <c:pt idx="5">
                  <c:v>15</c:v>
                </c:pt>
                <c:pt idx="6">
                  <c:v>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CC6D-4DD5-BDCD-E46ABF1F97D6}"/>
            </c:ext>
          </c:extLst>
        </c:ser>
        <c:ser>
          <c:idx val="7"/>
          <c:order val="9"/>
          <c:tx>
            <c:strRef>
              <c:f>Overrev_2018!$U$10</c:f>
              <c:strCache>
                <c:ptCount val="1"/>
                <c:pt idx="0">
                  <c:v>#5R</c:v>
                </c:pt>
              </c:strCache>
            </c:strRef>
          </c:tx>
          <c:marker>
            <c:symbol val="none"/>
          </c:marker>
          <c:xVal>
            <c:numRef>
              <c:f>Overrev_2018!$Q$11:$Q$17</c:f>
              <c:numCache>
                <c:formatCode>General</c:formatCode>
                <c:ptCount val="7"/>
                <c:pt idx="0">
                  <c:v>3000</c:v>
                </c:pt>
                <c:pt idx="1">
                  <c:v>3750</c:v>
                </c:pt>
                <c:pt idx="2">
                  <c:v>5750</c:v>
                </c:pt>
                <c:pt idx="3">
                  <c:v>6750</c:v>
                </c:pt>
                <c:pt idx="4">
                  <c:v>7500</c:v>
                </c:pt>
                <c:pt idx="5">
                  <c:v>11000</c:v>
                </c:pt>
                <c:pt idx="6">
                  <c:v>15000</c:v>
                </c:pt>
              </c:numCache>
            </c:numRef>
          </c:xVal>
          <c:yVal>
            <c:numRef>
              <c:f>Overrev_2018!$U$11:$U$17</c:f>
              <c:numCache>
                <c:formatCode>General</c:formatCode>
                <c:ptCount val="7"/>
                <c:pt idx="0" formatCode="0">
                  <c:v>24</c:v>
                </c:pt>
                <c:pt idx="1">
                  <c:v>28</c:v>
                </c:pt>
                <c:pt idx="2">
                  <c:v>28</c:v>
                </c:pt>
                <c:pt idx="3">
                  <c:v>27</c:v>
                </c:pt>
                <c:pt idx="4">
                  <c:v>25</c:v>
                </c:pt>
                <c:pt idx="5">
                  <c:v>15</c:v>
                </c:pt>
                <c:pt idx="6">
                  <c:v>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CC6D-4DD5-BDCD-E46ABF1F97D6}"/>
            </c:ext>
          </c:extLst>
        </c:ser>
        <c:ser>
          <c:idx val="2"/>
          <c:order val="10"/>
          <c:tx>
            <c:strRef>
              <c:f>Overrev_2018!$X$10</c:f>
              <c:strCache>
                <c:ptCount val="1"/>
                <c:pt idx="0">
                  <c:v>#6</c:v>
                </c:pt>
              </c:strCache>
            </c:strRef>
          </c:tx>
          <c:marker>
            <c:symbol val="none"/>
          </c:marker>
          <c:xVal>
            <c:numRef>
              <c:f>Overrev_2018!$W$11:$W$17</c:f>
              <c:numCache>
                <c:formatCode>General</c:formatCode>
                <c:ptCount val="7"/>
                <c:pt idx="0">
                  <c:v>3000</c:v>
                </c:pt>
                <c:pt idx="1">
                  <c:v>4000</c:v>
                </c:pt>
                <c:pt idx="2">
                  <c:v>7000</c:v>
                </c:pt>
                <c:pt idx="3">
                  <c:v>7750</c:v>
                </c:pt>
                <c:pt idx="4">
                  <c:v>8500</c:v>
                </c:pt>
                <c:pt idx="5">
                  <c:v>12000</c:v>
                </c:pt>
                <c:pt idx="6">
                  <c:v>15000</c:v>
                </c:pt>
              </c:numCache>
            </c:numRef>
          </c:xVal>
          <c:yVal>
            <c:numRef>
              <c:f>Overrev_2018!$X$11:$X$17</c:f>
              <c:numCache>
                <c:formatCode>General</c:formatCode>
                <c:ptCount val="7"/>
                <c:pt idx="0" formatCode="0">
                  <c:v>17</c:v>
                </c:pt>
                <c:pt idx="1">
                  <c:v>20</c:v>
                </c:pt>
                <c:pt idx="2">
                  <c:v>20</c:v>
                </c:pt>
                <c:pt idx="3">
                  <c:v>19</c:v>
                </c:pt>
                <c:pt idx="4">
                  <c:v>18</c:v>
                </c:pt>
                <c:pt idx="5">
                  <c:v>15</c:v>
                </c:pt>
                <c:pt idx="6">
                  <c:v>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CC6D-4DD5-BDCD-E46ABF1F97D6}"/>
            </c:ext>
          </c:extLst>
        </c:ser>
        <c:ser>
          <c:idx val="1"/>
          <c:order val="11"/>
          <c:tx>
            <c:strRef>
              <c:f>Overrev_2018!$Y$10</c:f>
              <c:strCache>
                <c:ptCount val="1"/>
                <c:pt idx="0">
                  <c:v>#7</c:v>
                </c:pt>
              </c:strCache>
            </c:strRef>
          </c:tx>
          <c:marker>
            <c:symbol val="none"/>
          </c:marker>
          <c:xVal>
            <c:numRef>
              <c:f>Overrev_2018!$W$11:$W$17</c:f>
              <c:numCache>
                <c:formatCode>General</c:formatCode>
                <c:ptCount val="7"/>
                <c:pt idx="0">
                  <c:v>3000</c:v>
                </c:pt>
                <c:pt idx="1">
                  <c:v>4000</c:v>
                </c:pt>
                <c:pt idx="2">
                  <c:v>7000</c:v>
                </c:pt>
                <c:pt idx="3">
                  <c:v>7750</c:v>
                </c:pt>
                <c:pt idx="4">
                  <c:v>8500</c:v>
                </c:pt>
                <c:pt idx="5">
                  <c:v>12000</c:v>
                </c:pt>
                <c:pt idx="6">
                  <c:v>15000</c:v>
                </c:pt>
              </c:numCache>
            </c:numRef>
          </c:xVal>
          <c:yVal>
            <c:numRef>
              <c:f>Overrev_2018!$Y$11:$Y$17</c:f>
              <c:numCache>
                <c:formatCode>General</c:formatCode>
                <c:ptCount val="7"/>
                <c:pt idx="0" formatCode="0">
                  <c:v>20</c:v>
                </c:pt>
                <c:pt idx="1">
                  <c:v>23</c:v>
                </c:pt>
                <c:pt idx="2">
                  <c:v>23</c:v>
                </c:pt>
                <c:pt idx="3">
                  <c:v>22</c:v>
                </c:pt>
                <c:pt idx="4">
                  <c:v>21</c:v>
                </c:pt>
                <c:pt idx="5">
                  <c:v>15</c:v>
                </c:pt>
                <c:pt idx="6">
                  <c:v>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CC6D-4DD5-BDCD-E46ABF1F97D6}"/>
            </c:ext>
          </c:extLst>
        </c:ser>
        <c:ser>
          <c:idx val="12"/>
          <c:order val="12"/>
          <c:tx>
            <c:strRef>
              <c:f>Overrev_2018!$Z$10</c:f>
              <c:strCache>
                <c:ptCount val="1"/>
                <c:pt idx="0">
                  <c:v>#7M</c:v>
                </c:pt>
              </c:strCache>
            </c:strRef>
          </c:tx>
          <c:marker>
            <c:symbol val="none"/>
          </c:marker>
          <c:xVal>
            <c:numRef>
              <c:f>Overrev_2018!$W$11:$W$17</c:f>
              <c:numCache>
                <c:formatCode>General</c:formatCode>
                <c:ptCount val="7"/>
                <c:pt idx="0">
                  <c:v>3000</c:v>
                </c:pt>
                <c:pt idx="1">
                  <c:v>4000</c:v>
                </c:pt>
                <c:pt idx="2">
                  <c:v>7000</c:v>
                </c:pt>
                <c:pt idx="3">
                  <c:v>7750</c:v>
                </c:pt>
                <c:pt idx="4">
                  <c:v>8500</c:v>
                </c:pt>
                <c:pt idx="5">
                  <c:v>12000</c:v>
                </c:pt>
                <c:pt idx="6">
                  <c:v>15000</c:v>
                </c:pt>
              </c:numCache>
            </c:numRef>
          </c:xVal>
          <c:yVal>
            <c:numRef>
              <c:f>Overrev_2018!$Z$11:$Z$17</c:f>
              <c:numCache>
                <c:formatCode>General</c:formatCode>
                <c:ptCount val="7"/>
                <c:pt idx="0" formatCode="0">
                  <c:v>23</c:v>
                </c:pt>
                <c:pt idx="1">
                  <c:v>26</c:v>
                </c:pt>
                <c:pt idx="2">
                  <c:v>26</c:v>
                </c:pt>
                <c:pt idx="3">
                  <c:v>24</c:v>
                </c:pt>
                <c:pt idx="4">
                  <c:v>22</c:v>
                </c:pt>
                <c:pt idx="5">
                  <c:v>15</c:v>
                </c:pt>
                <c:pt idx="6">
                  <c:v>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CC6D-4DD5-BDCD-E46ABF1F97D6}"/>
            </c:ext>
          </c:extLst>
        </c:ser>
        <c:ser>
          <c:idx val="3"/>
          <c:order val="13"/>
          <c:tx>
            <c:strRef>
              <c:f>Overrev_2018!$AA$10</c:f>
              <c:strCache>
                <c:ptCount val="1"/>
                <c:pt idx="0">
                  <c:v>#8</c:v>
                </c:pt>
              </c:strCache>
            </c:strRef>
          </c:tx>
          <c:marker>
            <c:symbol val="none"/>
          </c:marker>
          <c:xVal>
            <c:numRef>
              <c:f>Overrev_2018!$W$11:$W$17</c:f>
              <c:numCache>
                <c:formatCode>General</c:formatCode>
                <c:ptCount val="7"/>
                <c:pt idx="0">
                  <c:v>3000</c:v>
                </c:pt>
                <c:pt idx="1">
                  <c:v>4000</c:v>
                </c:pt>
                <c:pt idx="2">
                  <c:v>7000</c:v>
                </c:pt>
                <c:pt idx="3">
                  <c:v>7750</c:v>
                </c:pt>
                <c:pt idx="4">
                  <c:v>8500</c:v>
                </c:pt>
                <c:pt idx="5">
                  <c:v>12000</c:v>
                </c:pt>
                <c:pt idx="6">
                  <c:v>15000</c:v>
                </c:pt>
              </c:numCache>
            </c:numRef>
          </c:xVal>
          <c:yVal>
            <c:numRef>
              <c:f>Overrev_2018!$AA$11:$AA$17</c:f>
              <c:numCache>
                <c:formatCode>General</c:formatCode>
                <c:ptCount val="7"/>
                <c:pt idx="0" formatCode="0">
                  <c:v>22</c:v>
                </c:pt>
                <c:pt idx="1">
                  <c:v>26</c:v>
                </c:pt>
                <c:pt idx="2">
                  <c:v>26</c:v>
                </c:pt>
                <c:pt idx="3">
                  <c:v>25</c:v>
                </c:pt>
                <c:pt idx="4">
                  <c:v>24</c:v>
                </c:pt>
                <c:pt idx="5">
                  <c:v>15</c:v>
                </c:pt>
                <c:pt idx="6">
                  <c:v>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CC6D-4DD5-BDCD-E46ABF1F97D6}"/>
            </c:ext>
          </c:extLst>
        </c:ser>
        <c:ser>
          <c:idx val="14"/>
          <c:order val="14"/>
          <c:tx>
            <c:strRef>
              <c:f>Overrev_2018!$AB$10</c:f>
              <c:strCache>
                <c:ptCount val="1"/>
                <c:pt idx="0">
                  <c:v>#8M</c:v>
                </c:pt>
              </c:strCache>
            </c:strRef>
          </c:tx>
          <c:marker>
            <c:symbol val="none"/>
          </c:marker>
          <c:xVal>
            <c:numRef>
              <c:f>Overrev_2018!$W$11:$W$17</c:f>
              <c:numCache>
                <c:formatCode>General</c:formatCode>
                <c:ptCount val="7"/>
                <c:pt idx="0">
                  <c:v>3000</c:v>
                </c:pt>
                <c:pt idx="1">
                  <c:v>4000</c:v>
                </c:pt>
                <c:pt idx="2">
                  <c:v>7000</c:v>
                </c:pt>
                <c:pt idx="3">
                  <c:v>7750</c:v>
                </c:pt>
                <c:pt idx="4">
                  <c:v>8500</c:v>
                </c:pt>
                <c:pt idx="5">
                  <c:v>12000</c:v>
                </c:pt>
                <c:pt idx="6">
                  <c:v>15000</c:v>
                </c:pt>
              </c:numCache>
            </c:numRef>
          </c:xVal>
          <c:yVal>
            <c:numRef>
              <c:f>Overrev_2018!$AB$11:$AB$17</c:f>
              <c:numCache>
                <c:formatCode>General</c:formatCode>
                <c:ptCount val="7"/>
                <c:pt idx="0">
                  <c:v>23</c:v>
                </c:pt>
                <c:pt idx="1">
                  <c:v>28</c:v>
                </c:pt>
                <c:pt idx="2">
                  <c:v>28</c:v>
                </c:pt>
                <c:pt idx="3">
                  <c:v>26</c:v>
                </c:pt>
                <c:pt idx="4">
                  <c:v>24</c:v>
                </c:pt>
                <c:pt idx="5">
                  <c:v>15</c:v>
                </c:pt>
                <c:pt idx="6">
                  <c:v>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CC6D-4DD5-BDCD-E46ABF1F97D6}"/>
            </c:ext>
          </c:extLst>
        </c:ser>
        <c:ser>
          <c:idx val="16"/>
          <c:order val="15"/>
          <c:tx>
            <c:strRef>
              <c:f>Overrev_2018!$AE$10</c:f>
              <c:strCache>
                <c:ptCount val="1"/>
                <c:pt idx="0">
                  <c:v>#8R</c:v>
                </c:pt>
              </c:strCache>
            </c:strRef>
          </c:tx>
          <c:marker>
            <c:symbol val="none"/>
          </c:marker>
          <c:xVal>
            <c:numRef>
              <c:f>Overrev_2018!$AD$11:$AD$17</c:f>
              <c:numCache>
                <c:formatCode>General</c:formatCode>
                <c:ptCount val="7"/>
                <c:pt idx="0">
                  <c:v>3000</c:v>
                </c:pt>
                <c:pt idx="1">
                  <c:v>4000</c:v>
                </c:pt>
                <c:pt idx="2">
                  <c:v>7250</c:v>
                </c:pt>
                <c:pt idx="3">
                  <c:v>8500</c:v>
                </c:pt>
                <c:pt idx="4">
                  <c:v>10000</c:v>
                </c:pt>
                <c:pt idx="5">
                  <c:v>12500</c:v>
                </c:pt>
                <c:pt idx="6">
                  <c:v>15000</c:v>
                </c:pt>
              </c:numCache>
            </c:numRef>
          </c:xVal>
          <c:yVal>
            <c:numRef>
              <c:f>Overrev_2018!$AE$11:$AE$17</c:f>
              <c:numCache>
                <c:formatCode>General</c:formatCode>
                <c:ptCount val="7"/>
                <c:pt idx="0">
                  <c:v>23</c:v>
                </c:pt>
                <c:pt idx="1">
                  <c:v>28</c:v>
                </c:pt>
                <c:pt idx="2">
                  <c:v>28</c:v>
                </c:pt>
                <c:pt idx="3">
                  <c:v>26</c:v>
                </c:pt>
                <c:pt idx="4">
                  <c:v>22</c:v>
                </c:pt>
                <c:pt idx="5">
                  <c:v>15</c:v>
                </c:pt>
                <c:pt idx="6">
                  <c:v>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CC6D-4DD5-BDCD-E46ABF1F97D6}"/>
            </c:ext>
          </c:extLst>
        </c:ser>
        <c:ser>
          <c:idx val="15"/>
          <c:order val="16"/>
          <c:tx>
            <c:strRef>
              <c:f>Overrev_2018!$AH$9</c:f>
              <c:strCache>
                <c:ptCount val="1"/>
                <c:pt idx="0">
                  <c:v>Vergleichs-Zündkurve</c:v>
                </c:pt>
              </c:strCache>
            </c:strRef>
          </c:tx>
          <c:marker>
            <c:symbol val="none"/>
          </c:marker>
          <c:xVal>
            <c:numRef>
              <c:f>Overrev_2018!$AH$11:$AH$22</c:f>
              <c:numCache>
                <c:formatCode>General</c:formatCode>
                <c:ptCount val="12"/>
                <c:pt idx="0">
                  <c:v>0</c:v>
                </c:pt>
                <c:pt idx="1">
                  <c:v>2200</c:v>
                </c:pt>
                <c:pt idx="2">
                  <c:v>3800</c:v>
                </c:pt>
                <c:pt idx="3">
                  <c:v>9500</c:v>
                </c:pt>
                <c:pt idx="4">
                  <c:v>10500</c:v>
                </c:pt>
                <c:pt idx="5">
                  <c:v>15000</c:v>
                </c:pt>
                <c:pt idx="6">
                  <c:v>15000</c:v>
                </c:pt>
                <c:pt idx="7">
                  <c:v>15000</c:v>
                </c:pt>
                <c:pt idx="8">
                  <c:v>15000</c:v>
                </c:pt>
                <c:pt idx="9">
                  <c:v>15000</c:v>
                </c:pt>
                <c:pt idx="10">
                  <c:v>15000</c:v>
                </c:pt>
                <c:pt idx="11">
                  <c:v>15000</c:v>
                </c:pt>
              </c:numCache>
            </c:numRef>
          </c:xVal>
          <c:yVal>
            <c:numRef>
              <c:f>Overrev_2018!$AI$11:$AI$22</c:f>
              <c:numCache>
                <c:formatCode>General</c:formatCode>
                <c:ptCount val="12"/>
                <c:pt idx="0">
                  <c:v>19</c:v>
                </c:pt>
                <c:pt idx="1">
                  <c:v>19</c:v>
                </c:pt>
                <c:pt idx="2">
                  <c:v>22</c:v>
                </c:pt>
                <c:pt idx="3">
                  <c:v>18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Overrev_2018!$H$4</c:f>
              <c:strCache>
                <c:ptCount val="1"/>
              </c:strCache>
            </c:strRef>
          </c:tx>
          <c:marker>
            <c:symbol val="diamond"/>
            <c:size val="5"/>
          </c:marker>
          <c:dPt>
            <c:idx val="0"/>
            <c:marker>
              <c:symbol val="diamond"/>
              <c:size val="8"/>
            </c:marker>
            <c:bubble3D val="0"/>
          </c:dPt>
          <c:xVal>
            <c:numRef>
              <c:f>Overrev_2018!$I$5</c:f>
              <c:numCache>
                <c:formatCode>General</c:formatCode>
                <c:ptCount val="1"/>
                <c:pt idx="0">
                  <c:v>9900</c:v>
                </c:pt>
              </c:numCache>
            </c:numRef>
          </c:xVal>
          <c:yVal>
            <c:numRef>
              <c:f>Overrev_2018!$I$4</c:f>
              <c:numCache>
                <c:formatCode>General</c:formatCode>
                <c:ptCount val="1"/>
                <c:pt idx="0">
                  <c:v>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944448"/>
        <c:axId val="67945024"/>
      </c:scatterChart>
      <c:valAx>
        <c:axId val="67944448"/>
        <c:scaling>
          <c:orientation val="minMax"/>
          <c:max val="1500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67945024"/>
        <c:crosses val="autoZero"/>
        <c:crossBetween val="midCat"/>
        <c:majorUnit val="1000"/>
        <c:minorUnit val="1000"/>
      </c:valAx>
      <c:valAx>
        <c:axId val="67945024"/>
        <c:scaling>
          <c:orientation val="minMax"/>
          <c:max val="30"/>
          <c:min val="8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67944448"/>
        <c:crosses val="autoZero"/>
        <c:crossBetween val="midCat"/>
        <c:majorUnit val="1"/>
      </c:valAx>
    </c:plotArea>
    <c:legend>
      <c:legendPos val="r"/>
      <c:layout>
        <c:manualLayout>
          <c:xMode val="edge"/>
          <c:yMode val="edge"/>
          <c:x val="0.80203137722980578"/>
          <c:y val="5.4908522539495727E-2"/>
          <c:w val="0.1425397572183246"/>
          <c:h val="0.79666847712727396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000000000000004" r="0.7000000000000004" t="0.78740157499999996" header="0.30000000000000021" footer="0.30000000000000021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9548169806915893E-2"/>
          <c:y val="4.0115618124140641E-2"/>
          <c:w val="0.90173183071550711"/>
          <c:h val="0.87127738514982911"/>
        </c:manualLayout>
      </c:layout>
      <c:scatterChart>
        <c:scatterStyle val="lineMarker"/>
        <c:varyColors val="0"/>
        <c:ser>
          <c:idx val="4"/>
          <c:order val="0"/>
          <c:tx>
            <c:strRef>
              <c:f>Overrev_2018!$F$10</c:f>
              <c:strCache>
                <c:ptCount val="1"/>
                <c:pt idx="0">
                  <c:v>#1</c:v>
                </c:pt>
              </c:strCache>
            </c:strRef>
          </c:tx>
          <c:marker>
            <c:symbol val="none"/>
          </c:marker>
          <c:xVal>
            <c:numRef>
              <c:f>Overrev_2018!$E$11:$E$17</c:f>
              <c:numCache>
                <c:formatCode>General</c:formatCode>
                <c:ptCount val="7"/>
                <c:pt idx="0">
                  <c:v>2700</c:v>
                </c:pt>
                <c:pt idx="1">
                  <c:v>3750</c:v>
                </c:pt>
                <c:pt idx="2">
                  <c:v>5750</c:v>
                </c:pt>
                <c:pt idx="3">
                  <c:v>6750</c:v>
                </c:pt>
                <c:pt idx="4">
                  <c:v>7500</c:v>
                </c:pt>
                <c:pt idx="5">
                  <c:v>11000</c:v>
                </c:pt>
                <c:pt idx="6">
                  <c:v>15000</c:v>
                </c:pt>
              </c:numCache>
            </c:numRef>
          </c:xVal>
          <c:yVal>
            <c:numRef>
              <c:f>Overrev_2018!$F$11:$F$17</c:f>
              <c:numCache>
                <c:formatCode>0</c:formatCode>
                <c:ptCount val="7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6D-4DD5-BDCD-E46ABF1F97D6}"/>
            </c:ext>
          </c:extLst>
        </c:ser>
        <c:ser>
          <c:idx val="10"/>
          <c:order val="1"/>
          <c:tx>
            <c:strRef>
              <c:f>Overrev_2018!$G$10</c:f>
              <c:strCache>
                <c:ptCount val="1"/>
                <c:pt idx="0">
                  <c:v>#1M</c:v>
                </c:pt>
              </c:strCache>
            </c:strRef>
          </c:tx>
          <c:marker>
            <c:symbol val="none"/>
          </c:marker>
          <c:xVal>
            <c:numRef>
              <c:f>Overrev_2018!$E$11:$E$17</c:f>
              <c:numCache>
                <c:formatCode>General</c:formatCode>
                <c:ptCount val="7"/>
                <c:pt idx="0">
                  <c:v>2700</c:v>
                </c:pt>
                <c:pt idx="1">
                  <c:v>3750</c:v>
                </c:pt>
                <c:pt idx="2">
                  <c:v>5750</c:v>
                </c:pt>
                <c:pt idx="3">
                  <c:v>6750</c:v>
                </c:pt>
                <c:pt idx="4">
                  <c:v>7500</c:v>
                </c:pt>
                <c:pt idx="5">
                  <c:v>11000</c:v>
                </c:pt>
                <c:pt idx="6">
                  <c:v>15000</c:v>
                </c:pt>
              </c:numCache>
            </c:numRef>
          </c:xVal>
          <c:yVal>
            <c:numRef>
              <c:f>Overrev_2018!$G$11:$G$17</c:f>
              <c:numCache>
                <c:formatCode>General</c:formatCode>
                <c:ptCount val="7"/>
                <c:pt idx="0" formatCode="0">
                  <c:v>20</c:v>
                </c:pt>
                <c:pt idx="1">
                  <c:v>20</c:v>
                </c:pt>
                <c:pt idx="2">
                  <c:v>18</c:v>
                </c:pt>
                <c:pt idx="3">
                  <c:v>17</c:v>
                </c:pt>
                <c:pt idx="4">
                  <c:v>16</c:v>
                </c:pt>
                <c:pt idx="5">
                  <c:v>15</c:v>
                </c:pt>
                <c:pt idx="6">
                  <c:v>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6D-4DD5-BDCD-E46ABF1F97D6}"/>
            </c:ext>
          </c:extLst>
        </c:ser>
        <c:ser>
          <c:idx val="9"/>
          <c:order val="2"/>
          <c:tx>
            <c:strRef>
              <c:f>Overrev_2018!$J$10</c:f>
              <c:strCache>
                <c:ptCount val="1"/>
                <c:pt idx="0">
                  <c:v>#1R</c:v>
                </c:pt>
              </c:strCache>
            </c:strRef>
          </c:tx>
          <c:marker>
            <c:symbol val="none"/>
          </c:marker>
          <c:xVal>
            <c:numRef>
              <c:f>Overrev_2018!$I$11:$I$17</c:f>
              <c:numCache>
                <c:formatCode>General</c:formatCode>
                <c:ptCount val="7"/>
                <c:pt idx="0">
                  <c:v>3000</c:v>
                </c:pt>
                <c:pt idx="1">
                  <c:v>4500</c:v>
                </c:pt>
                <c:pt idx="2">
                  <c:v>6500</c:v>
                </c:pt>
                <c:pt idx="3">
                  <c:v>8000</c:v>
                </c:pt>
                <c:pt idx="4">
                  <c:v>9500</c:v>
                </c:pt>
                <c:pt idx="5">
                  <c:v>11500</c:v>
                </c:pt>
                <c:pt idx="6">
                  <c:v>15000</c:v>
                </c:pt>
              </c:numCache>
            </c:numRef>
          </c:xVal>
          <c:yVal>
            <c:numRef>
              <c:f>Overrev_2018!$J$11:$J$17</c:f>
              <c:numCache>
                <c:formatCode>General</c:formatCode>
                <c:ptCount val="7"/>
                <c:pt idx="0" formatCode="0">
                  <c:v>23</c:v>
                </c:pt>
                <c:pt idx="1">
                  <c:v>23</c:v>
                </c:pt>
                <c:pt idx="2">
                  <c:v>19</c:v>
                </c:pt>
                <c:pt idx="3">
                  <c:v>17</c:v>
                </c:pt>
                <c:pt idx="4">
                  <c:v>16</c:v>
                </c:pt>
                <c:pt idx="5">
                  <c:v>15</c:v>
                </c:pt>
                <c:pt idx="6">
                  <c:v>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C6D-4DD5-BDCD-E46ABF1F97D6}"/>
            </c:ext>
          </c:extLst>
        </c:ser>
        <c:ser>
          <c:idx val="0"/>
          <c:order val="3"/>
          <c:tx>
            <c:strRef>
              <c:f>Overrev_2018!$M$10</c:f>
              <c:strCache>
                <c:ptCount val="1"/>
                <c:pt idx="0">
                  <c:v>#2</c:v>
                </c:pt>
              </c:strCache>
            </c:strRef>
          </c:tx>
          <c:marker>
            <c:symbol val="none"/>
          </c:marker>
          <c:xVal>
            <c:numRef>
              <c:f>Overrev_2018!$L$11:$L$17</c:f>
              <c:numCache>
                <c:formatCode>General</c:formatCode>
                <c:ptCount val="7"/>
                <c:pt idx="0">
                  <c:v>2800</c:v>
                </c:pt>
                <c:pt idx="1">
                  <c:v>3250</c:v>
                </c:pt>
                <c:pt idx="2">
                  <c:v>5000</c:v>
                </c:pt>
                <c:pt idx="3">
                  <c:v>5750</c:v>
                </c:pt>
                <c:pt idx="4">
                  <c:v>6500</c:v>
                </c:pt>
                <c:pt idx="5">
                  <c:v>10000</c:v>
                </c:pt>
                <c:pt idx="6">
                  <c:v>15000</c:v>
                </c:pt>
              </c:numCache>
            </c:numRef>
          </c:xVal>
          <c:yVal>
            <c:numRef>
              <c:f>Overrev_2018!$M$11:$M$17</c:f>
              <c:numCache>
                <c:formatCode>General</c:formatCode>
                <c:ptCount val="7"/>
                <c:pt idx="0" formatCode="0">
                  <c:v>20</c:v>
                </c:pt>
                <c:pt idx="1">
                  <c:v>23</c:v>
                </c:pt>
                <c:pt idx="2">
                  <c:v>23</c:v>
                </c:pt>
                <c:pt idx="3">
                  <c:v>22</c:v>
                </c:pt>
                <c:pt idx="4">
                  <c:v>21</c:v>
                </c:pt>
                <c:pt idx="5">
                  <c:v>15</c:v>
                </c:pt>
                <c:pt idx="6">
                  <c:v>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C6D-4DD5-BDCD-E46ABF1F97D6}"/>
            </c:ext>
          </c:extLst>
        </c:ser>
        <c:ser>
          <c:idx val="13"/>
          <c:order val="4"/>
          <c:tx>
            <c:strRef>
              <c:f>Overrev_2018!$N$10</c:f>
              <c:strCache>
                <c:ptCount val="1"/>
                <c:pt idx="0">
                  <c:v>#2M</c:v>
                </c:pt>
              </c:strCache>
            </c:strRef>
          </c:tx>
          <c:marker>
            <c:symbol val="none"/>
          </c:marker>
          <c:xVal>
            <c:numRef>
              <c:f>Overrev_2018!$L$11:$L$17</c:f>
              <c:numCache>
                <c:formatCode>General</c:formatCode>
                <c:ptCount val="7"/>
                <c:pt idx="0">
                  <c:v>2800</c:v>
                </c:pt>
                <c:pt idx="1">
                  <c:v>3250</c:v>
                </c:pt>
                <c:pt idx="2">
                  <c:v>5000</c:v>
                </c:pt>
                <c:pt idx="3">
                  <c:v>5750</c:v>
                </c:pt>
                <c:pt idx="4">
                  <c:v>6500</c:v>
                </c:pt>
                <c:pt idx="5">
                  <c:v>10000</c:v>
                </c:pt>
                <c:pt idx="6">
                  <c:v>15000</c:v>
                </c:pt>
              </c:numCache>
            </c:numRef>
          </c:xVal>
          <c:yVal>
            <c:numRef>
              <c:f>Overrev_2018!$N$11:$N$17</c:f>
              <c:numCache>
                <c:formatCode>General</c:formatCode>
                <c:ptCount val="7"/>
                <c:pt idx="0" formatCode="0">
                  <c:v>23</c:v>
                </c:pt>
                <c:pt idx="1">
                  <c:v>26</c:v>
                </c:pt>
                <c:pt idx="2">
                  <c:v>26</c:v>
                </c:pt>
                <c:pt idx="3">
                  <c:v>25</c:v>
                </c:pt>
                <c:pt idx="4">
                  <c:v>23</c:v>
                </c:pt>
                <c:pt idx="5">
                  <c:v>15</c:v>
                </c:pt>
                <c:pt idx="6">
                  <c:v>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C6D-4DD5-BDCD-E46ABF1F97D6}"/>
            </c:ext>
          </c:extLst>
        </c:ser>
        <c:ser>
          <c:idx val="15"/>
          <c:order val="5"/>
          <c:tx>
            <c:strRef>
              <c:f>Overrev_2018!$AH$9</c:f>
              <c:strCache>
                <c:ptCount val="1"/>
                <c:pt idx="0">
                  <c:v>Vergleichs-Zündkurve</c:v>
                </c:pt>
              </c:strCache>
            </c:strRef>
          </c:tx>
          <c:marker>
            <c:symbol val="none"/>
          </c:marker>
          <c:xVal>
            <c:numRef>
              <c:f>Overrev_2018!$AH$11:$AH$22</c:f>
              <c:numCache>
                <c:formatCode>General</c:formatCode>
                <c:ptCount val="12"/>
                <c:pt idx="0">
                  <c:v>0</c:v>
                </c:pt>
                <c:pt idx="1">
                  <c:v>2200</c:v>
                </c:pt>
                <c:pt idx="2">
                  <c:v>3800</c:v>
                </c:pt>
                <c:pt idx="3">
                  <c:v>9500</c:v>
                </c:pt>
                <c:pt idx="4">
                  <c:v>10500</c:v>
                </c:pt>
                <c:pt idx="5">
                  <c:v>15000</c:v>
                </c:pt>
                <c:pt idx="6">
                  <c:v>15000</c:v>
                </c:pt>
                <c:pt idx="7">
                  <c:v>15000</c:v>
                </c:pt>
                <c:pt idx="8">
                  <c:v>15000</c:v>
                </c:pt>
                <c:pt idx="9">
                  <c:v>15000</c:v>
                </c:pt>
                <c:pt idx="10">
                  <c:v>15000</c:v>
                </c:pt>
                <c:pt idx="11">
                  <c:v>15000</c:v>
                </c:pt>
              </c:numCache>
            </c:numRef>
          </c:xVal>
          <c:yVal>
            <c:numRef>
              <c:f>Overrev_2018!$AI$11:$AI$22</c:f>
              <c:numCache>
                <c:formatCode>General</c:formatCode>
                <c:ptCount val="12"/>
                <c:pt idx="0">
                  <c:v>19</c:v>
                </c:pt>
                <c:pt idx="1">
                  <c:v>19</c:v>
                </c:pt>
                <c:pt idx="2">
                  <c:v>22</c:v>
                </c:pt>
                <c:pt idx="3">
                  <c:v>18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</c:numCache>
            </c:numRef>
          </c:yVal>
          <c:smooth val="0"/>
        </c:ser>
        <c:ser>
          <c:idx val="17"/>
          <c:order val="6"/>
          <c:tx>
            <c:strRef>
              <c:f>Overrev_2018!$H$4</c:f>
              <c:strCache>
                <c:ptCount val="1"/>
              </c:strCache>
            </c:strRef>
          </c:tx>
          <c:marker>
            <c:symbol val="diamond"/>
            <c:size val="5"/>
          </c:marker>
          <c:dPt>
            <c:idx val="0"/>
            <c:marker>
              <c:symbol val="diamond"/>
              <c:size val="8"/>
            </c:marker>
            <c:bubble3D val="0"/>
          </c:dPt>
          <c:xVal>
            <c:numRef>
              <c:f>Overrev_2018!$I$5</c:f>
              <c:numCache>
                <c:formatCode>General</c:formatCode>
                <c:ptCount val="1"/>
                <c:pt idx="0">
                  <c:v>9900</c:v>
                </c:pt>
              </c:numCache>
            </c:numRef>
          </c:xVal>
          <c:yVal>
            <c:numRef>
              <c:f>Overrev_2018!$I$4</c:f>
              <c:numCache>
                <c:formatCode>General</c:formatCode>
                <c:ptCount val="1"/>
                <c:pt idx="0">
                  <c:v>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949056"/>
        <c:axId val="67949632"/>
      </c:scatterChart>
      <c:valAx>
        <c:axId val="67949056"/>
        <c:scaling>
          <c:orientation val="minMax"/>
          <c:max val="1500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67949632"/>
        <c:crosses val="autoZero"/>
        <c:crossBetween val="midCat"/>
        <c:majorUnit val="1000"/>
        <c:minorUnit val="1000"/>
      </c:valAx>
      <c:valAx>
        <c:axId val="67949632"/>
        <c:scaling>
          <c:orientation val="minMax"/>
          <c:max val="30"/>
          <c:min val="8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67949056"/>
        <c:crosses val="autoZero"/>
        <c:crossBetween val="midCat"/>
        <c:majorUnit val="1"/>
      </c:valAx>
    </c:plotArea>
    <c:legend>
      <c:legendPos val="r"/>
      <c:layout>
        <c:manualLayout>
          <c:xMode val="edge"/>
          <c:yMode val="edge"/>
          <c:x val="0.84214496528146054"/>
          <c:y val="5.7543321981814166E-2"/>
          <c:w val="0.11546257126740242"/>
          <c:h val="0.41374573285449057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000000000000004" r="0.7000000000000004" t="0.78740157499999996" header="0.30000000000000021" footer="0.30000000000000021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9548169806915893E-2"/>
          <c:y val="4.0115618124140641E-2"/>
          <c:w val="0.90173183071550711"/>
          <c:h val="0.87127738514982911"/>
        </c:manualLayout>
      </c:layout>
      <c:scatterChart>
        <c:scatterStyle val="lineMarker"/>
        <c:varyColors val="0"/>
        <c:ser>
          <c:idx val="4"/>
          <c:order val="0"/>
          <c:tx>
            <c:strRef>
              <c:f>Overrev_2018!$F$10</c:f>
              <c:strCache>
                <c:ptCount val="1"/>
                <c:pt idx="0">
                  <c:v>#1</c:v>
                </c:pt>
              </c:strCache>
            </c:strRef>
          </c:tx>
          <c:marker>
            <c:symbol val="none"/>
          </c:marker>
          <c:xVal>
            <c:numRef>
              <c:f>Overrev_2018!$E$11:$E$17</c:f>
              <c:numCache>
                <c:formatCode>General</c:formatCode>
                <c:ptCount val="7"/>
                <c:pt idx="0">
                  <c:v>2700</c:v>
                </c:pt>
                <c:pt idx="1">
                  <c:v>3750</c:v>
                </c:pt>
                <c:pt idx="2">
                  <c:v>5750</c:v>
                </c:pt>
                <c:pt idx="3">
                  <c:v>6750</c:v>
                </c:pt>
                <c:pt idx="4">
                  <c:v>7500</c:v>
                </c:pt>
                <c:pt idx="5">
                  <c:v>11000</c:v>
                </c:pt>
                <c:pt idx="6">
                  <c:v>15000</c:v>
                </c:pt>
              </c:numCache>
            </c:numRef>
          </c:xVal>
          <c:yVal>
            <c:numRef>
              <c:f>Overrev_2018!$F$11:$F$17</c:f>
              <c:numCache>
                <c:formatCode>0</c:formatCode>
                <c:ptCount val="7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6D-4DD5-BDCD-E46ABF1F97D6}"/>
            </c:ext>
          </c:extLst>
        </c:ser>
        <c:ser>
          <c:idx val="0"/>
          <c:order val="1"/>
          <c:tx>
            <c:strRef>
              <c:f>Overrev_2018!$M$10</c:f>
              <c:strCache>
                <c:ptCount val="1"/>
                <c:pt idx="0">
                  <c:v>#2</c:v>
                </c:pt>
              </c:strCache>
            </c:strRef>
          </c:tx>
          <c:marker>
            <c:symbol val="none"/>
          </c:marker>
          <c:xVal>
            <c:numRef>
              <c:f>Overrev_2018!$L$11:$L$17</c:f>
              <c:numCache>
                <c:formatCode>General</c:formatCode>
                <c:ptCount val="7"/>
                <c:pt idx="0">
                  <c:v>2800</c:v>
                </c:pt>
                <c:pt idx="1">
                  <c:v>3250</c:v>
                </c:pt>
                <c:pt idx="2">
                  <c:v>5000</c:v>
                </c:pt>
                <c:pt idx="3">
                  <c:v>5750</c:v>
                </c:pt>
                <c:pt idx="4">
                  <c:v>6500</c:v>
                </c:pt>
                <c:pt idx="5">
                  <c:v>10000</c:v>
                </c:pt>
                <c:pt idx="6">
                  <c:v>15000</c:v>
                </c:pt>
              </c:numCache>
            </c:numRef>
          </c:xVal>
          <c:yVal>
            <c:numRef>
              <c:f>Overrev_2018!$M$11:$M$17</c:f>
              <c:numCache>
                <c:formatCode>General</c:formatCode>
                <c:ptCount val="7"/>
                <c:pt idx="0" formatCode="0">
                  <c:v>20</c:v>
                </c:pt>
                <c:pt idx="1">
                  <c:v>23</c:v>
                </c:pt>
                <c:pt idx="2">
                  <c:v>23</c:v>
                </c:pt>
                <c:pt idx="3">
                  <c:v>22</c:v>
                </c:pt>
                <c:pt idx="4">
                  <c:v>21</c:v>
                </c:pt>
                <c:pt idx="5">
                  <c:v>15</c:v>
                </c:pt>
                <c:pt idx="6">
                  <c:v>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C6D-4DD5-BDCD-E46ABF1F97D6}"/>
            </c:ext>
          </c:extLst>
        </c:ser>
        <c:ser>
          <c:idx val="13"/>
          <c:order val="2"/>
          <c:tx>
            <c:strRef>
              <c:f>Overrev_2018!$N$10</c:f>
              <c:strCache>
                <c:ptCount val="1"/>
                <c:pt idx="0">
                  <c:v>#2M</c:v>
                </c:pt>
              </c:strCache>
            </c:strRef>
          </c:tx>
          <c:marker>
            <c:symbol val="none"/>
          </c:marker>
          <c:xVal>
            <c:numRef>
              <c:f>Overrev_2018!$L$11:$L$17</c:f>
              <c:numCache>
                <c:formatCode>General</c:formatCode>
                <c:ptCount val="7"/>
                <c:pt idx="0">
                  <c:v>2800</c:v>
                </c:pt>
                <c:pt idx="1">
                  <c:v>3250</c:v>
                </c:pt>
                <c:pt idx="2">
                  <c:v>5000</c:v>
                </c:pt>
                <c:pt idx="3">
                  <c:v>5750</c:v>
                </c:pt>
                <c:pt idx="4">
                  <c:v>6500</c:v>
                </c:pt>
                <c:pt idx="5">
                  <c:v>10000</c:v>
                </c:pt>
                <c:pt idx="6">
                  <c:v>15000</c:v>
                </c:pt>
              </c:numCache>
            </c:numRef>
          </c:xVal>
          <c:yVal>
            <c:numRef>
              <c:f>Overrev_2018!$N$11:$N$17</c:f>
              <c:numCache>
                <c:formatCode>General</c:formatCode>
                <c:ptCount val="7"/>
                <c:pt idx="0" formatCode="0">
                  <c:v>23</c:v>
                </c:pt>
                <c:pt idx="1">
                  <c:v>26</c:v>
                </c:pt>
                <c:pt idx="2">
                  <c:v>26</c:v>
                </c:pt>
                <c:pt idx="3">
                  <c:v>25</c:v>
                </c:pt>
                <c:pt idx="4">
                  <c:v>23</c:v>
                </c:pt>
                <c:pt idx="5">
                  <c:v>15</c:v>
                </c:pt>
                <c:pt idx="6">
                  <c:v>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C6D-4DD5-BDCD-E46ABF1F97D6}"/>
            </c:ext>
          </c:extLst>
        </c:ser>
        <c:ser>
          <c:idx val="11"/>
          <c:order val="3"/>
          <c:tx>
            <c:strRef>
              <c:f>Overrev_2018!$O$10</c:f>
              <c:strCache>
                <c:ptCount val="1"/>
                <c:pt idx="0">
                  <c:v>#2R</c:v>
                </c:pt>
              </c:strCache>
            </c:strRef>
          </c:tx>
          <c:marker>
            <c:symbol val="none"/>
          </c:marker>
          <c:xVal>
            <c:numRef>
              <c:f>Overrev_2018!$L$11:$L$17</c:f>
              <c:numCache>
                <c:formatCode>General</c:formatCode>
                <c:ptCount val="7"/>
                <c:pt idx="0">
                  <c:v>2800</c:v>
                </c:pt>
                <c:pt idx="1">
                  <c:v>3250</c:v>
                </c:pt>
                <c:pt idx="2">
                  <c:v>5000</c:v>
                </c:pt>
                <c:pt idx="3">
                  <c:v>5750</c:v>
                </c:pt>
                <c:pt idx="4">
                  <c:v>6500</c:v>
                </c:pt>
                <c:pt idx="5">
                  <c:v>10000</c:v>
                </c:pt>
                <c:pt idx="6">
                  <c:v>15000</c:v>
                </c:pt>
              </c:numCache>
            </c:numRef>
          </c:xVal>
          <c:yVal>
            <c:numRef>
              <c:f>Overrev_2018!$O$11:$O$17</c:f>
              <c:numCache>
                <c:formatCode>General</c:formatCode>
                <c:ptCount val="7"/>
                <c:pt idx="0" formatCode="0">
                  <c:v>24</c:v>
                </c:pt>
                <c:pt idx="1">
                  <c:v>28</c:v>
                </c:pt>
                <c:pt idx="2">
                  <c:v>28</c:v>
                </c:pt>
                <c:pt idx="3">
                  <c:v>27</c:v>
                </c:pt>
                <c:pt idx="4">
                  <c:v>25</c:v>
                </c:pt>
                <c:pt idx="5">
                  <c:v>15</c:v>
                </c:pt>
                <c:pt idx="6">
                  <c:v>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C6D-4DD5-BDCD-E46ABF1F97D6}"/>
            </c:ext>
          </c:extLst>
        </c:ser>
        <c:ser>
          <c:idx val="5"/>
          <c:order val="4"/>
          <c:tx>
            <c:strRef>
              <c:f>Overrev_2018!$R$10</c:f>
              <c:strCache>
                <c:ptCount val="1"/>
                <c:pt idx="0">
                  <c:v>#3</c:v>
                </c:pt>
              </c:strCache>
            </c:strRef>
          </c:tx>
          <c:marker>
            <c:symbol val="none"/>
          </c:marker>
          <c:xVal>
            <c:numRef>
              <c:f>Overrev_2018!$Q$11:$Q$17</c:f>
              <c:numCache>
                <c:formatCode>General</c:formatCode>
                <c:ptCount val="7"/>
                <c:pt idx="0">
                  <c:v>3000</c:v>
                </c:pt>
                <c:pt idx="1">
                  <c:v>3750</c:v>
                </c:pt>
                <c:pt idx="2">
                  <c:v>5750</c:v>
                </c:pt>
                <c:pt idx="3">
                  <c:v>6750</c:v>
                </c:pt>
                <c:pt idx="4">
                  <c:v>7500</c:v>
                </c:pt>
                <c:pt idx="5">
                  <c:v>11000</c:v>
                </c:pt>
                <c:pt idx="6">
                  <c:v>15000</c:v>
                </c:pt>
              </c:numCache>
            </c:numRef>
          </c:xVal>
          <c:yVal>
            <c:numRef>
              <c:f>Overrev_2018!$R$11:$R$17</c:f>
              <c:numCache>
                <c:formatCode>General</c:formatCode>
                <c:ptCount val="7"/>
                <c:pt idx="0" formatCode="0">
                  <c:v>17</c:v>
                </c:pt>
                <c:pt idx="1">
                  <c:v>20</c:v>
                </c:pt>
                <c:pt idx="2">
                  <c:v>20</c:v>
                </c:pt>
                <c:pt idx="3">
                  <c:v>19</c:v>
                </c:pt>
                <c:pt idx="4">
                  <c:v>18</c:v>
                </c:pt>
                <c:pt idx="5">
                  <c:v>15</c:v>
                </c:pt>
                <c:pt idx="6">
                  <c:v>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CC6D-4DD5-BDCD-E46ABF1F97D6}"/>
            </c:ext>
          </c:extLst>
        </c:ser>
        <c:ser>
          <c:idx val="6"/>
          <c:order val="5"/>
          <c:tx>
            <c:strRef>
              <c:f>Overrev_2018!$S$10</c:f>
              <c:strCache>
                <c:ptCount val="1"/>
                <c:pt idx="0">
                  <c:v>#4</c:v>
                </c:pt>
              </c:strCache>
            </c:strRef>
          </c:tx>
          <c:marker>
            <c:symbol val="none"/>
          </c:marker>
          <c:xVal>
            <c:numRef>
              <c:f>Overrev_2018!$E$11:$E$17</c:f>
              <c:numCache>
                <c:formatCode>General</c:formatCode>
                <c:ptCount val="7"/>
                <c:pt idx="0">
                  <c:v>2700</c:v>
                </c:pt>
                <c:pt idx="1">
                  <c:v>3750</c:v>
                </c:pt>
                <c:pt idx="2">
                  <c:v>5750</c:v>
                </c:pt>
                <c:pt idx="3">
                  <c:v>6750</c:v>
                </c:pt>
                <c:pt idx="4">
                  <c:v>7500</c:v>
                </c:pt>
                <c:pt idx="5">
                  <c:v>11000</c:v>
                </c:pt>
                <c:pt idx="6">
                  <c:v>15000</c:v>
                </c:pt>
              </c:numCache>
            </c:numRef>
          </c:xVal>
          <c:yVal>
            <c:numRef>
              <c:f>Overrev_2018!$S$11:$S$17</c:f>
              <c:numCache>
                <c:formatCode>General</c:formatCode>
                <c:ptCount val="7"/>
                <c:pt idx="0" formatCode="0">
                  <c:v>20</c:v>
                </c:pt>
                <c:pt idx="1">
                  <c:v>23</c:v>
                </c:pt>
                <c:pt idx="2">
                  <c:v>23</c:v>
                </c:pt>
                <c:pt idx="3">
                  <c:v>22</c:v>
                </c:pt>
                <c:pt idx="4">
                  <c:v>21</c:v>
                </c:pt>
                <c:pt idx="5">
                  <c:v>15</c:v>
                </c:pt>
                <c:pt idx="6">
                  <c:v>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CC6D-4DD5-BDCD-E46ABF1F97D6}"/>
            </c:ext>
          </c:extLst>
        </c:ser>
        <c:ser>
          <c:idx val="2"/>
          <c:order val="6"/>
          <c:tx>
            <c:strRef>
              <c:f>Overrev_2018!$T$10</c:f>
              <c:strCache>
                <c:ptCount val="1"/>
                <c:pt idx="0">
                  <c:v>#5</c:v>
                </c:pt>
              </c:strCache>
            </c:strRef>
          </c:tx>
          <c:marker>
            <c:symbol val="none"/>
          </c:marker>
          <c:xVal>
            <c:numRef>
              <c:f>Overrev_2018!$Q$11:$Q$17</c:f>
              <c:numCache>
                <c:formatCode>General</c:formatCode>
                <c:ptCount val="7"/>
                <c:pt idx="0">
                  <c:v>3000</c:v>
                </c:pt>
                <c:pt idx="1">
                  <c:v>3750</c:v>
                </c:pt>
                <c:pt idx="2">
                  <c:v>5750</c:v>
                </c:pt>
                <c:pt idx="3">
                  <c:v>6750</c:v>
                </c:pt>
                <c:pt idx="4">
                  <c:v>7500</c:v>
                </c:pt>
                <c:pt idx="5">
                  <c:v>11000</c:v>
                </c:pt>
                <c:pt idx="6">
                  <c:v>15000</c:v>
                </c:pt>
              </c:numCache>
            </c:numRef>
          </c:xVal>
          <c:yVal>
            <c:numRef>
              <c:f>Overrev_2018!$T$11:$T$17</c:f>
              <c:numCache>
                <c:formatCode>General</c:formatCode>
                <c:ptCount val="7"/>
                <c:pt idx="0" formatCode="0">
                  <c:v>23</c:v>
                </c:pt>
                <c:pt idx="1">
                  <c:v>26</c:v>
                </c:pt>
                <c:pt idx="2">
                  <c:v>26</c:v>
                </c:pt>
                <c:pt idx="3">
                  <c:v>25</c:v>
                </c:pt>
                <c:pt idx="4">
                  <c:v>24</c:v>
                </c:pt>
                <c:pt idx="5">
                  <c:v>15</c:v>
                </c:pt>
                <c:pt idx="6">
                  <c:v>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CC6D-4DD5-BDCD-E46ABF1F97D6}"/>
            </c:ext>
          </c:extLst>
        </c:ser>
        <c:ser>
          <c:idx val="1"/>
          <c:order val="7"/>
          <c:tx>
            <c:strRef>
              <c:f>Overrev_2018!$X$10</c:f>
              <c:strCache>
                <c:ptCount val="1"/>
                <c:pt idx="0">
                  <c:v>#6</c:v>
                </c:pt>
              </c:strCache>
            </c:strRef>
          </c:tx>
          <c:marker>
            <c:symbol val="none"/>
          </c:marker>
          <c:xVal>
            <c:numRef>
              <c:f>Overrev_2018!$W$11:$W$17</c:f>
              <c:numCache>
                <c:formatCode>General</c:formatCode>
                <c:ptCount val="7"/>
                <c:pt idx="0">
                  <c:v>3000</c:v>
                </c:pt>
                <c:pt idx="1">
                  <c:v>4000</c:v>
                </c:pt>
                <c:pt idx="2">
                  <c:v>7000</c:v>
                </c:pt>
                <c:pt idx="3">
                  <c:v>7750</c:v>
                </c:pt>
                <c:pt idx="4">
                  <c:v>8500</c:v>
                </c:pt>
                <c:pt idx="5">
                  <c:v>12000</c:v>
                </c:pt>
                <c:pt idx="6">
                  <c:v>15000</c:v>
                </c:pt>
              </c:numCache>
            </c:numRef>
          </c:xVal>
          <c:yVal>
            <c:numRef>
              <c:f>Overrev_2018!$X$11:$X$17</c:f>
              <c:numCache>
                <c:formatCode>General</c:formatCode>
                <c:ptCount val="7"/>
                <c:pt idx="0" formatCode="0">
                  <c:v>17</c:v>
                </c:pt>
                <c:pt idx="1">
                  <c:v>20</c:v>
                </c:pt>
                <c:pt idx="2">
                  <c:v>20</c:v>
                </c:pt>
                <c:pt idx="3">
                  <c:v>19</c:v>
                </c:pt>
                <c:pt idx="4">
                  <c:v>18</c:v>
                </c:pt>
                <c:pt idx="5">
                  <c:v>15</c:v>
                </c:pt>
                <c:pt idx="6">
                  <c:v>15</c:v>
                </c:pt>
              </c:numCache>
            </c:numRef>
          </c:yVal>
          <c:smooth val="0"/>
        </c:ser>
        <c:ser>
          <c:idx val="15"/>
          <c:order val="8"/>
          <c:tx>
            <c:strRef>
              <c:f>Overrev_2018!$AH$9</c:f>
              <c:strCache>
                <c:ptCount val="1"/>
                <c:pt idx="0">
                  <c:v>Vergleichs-Zündkurve</c:v>
                </c:pt>
              </c:strCache>
            </c:strRef>
          </c:tx>
          <c:marker>
            <c:symbol val="none"/>
          </c:marker>
          <c:xVal>
            <c:numRef>
              <c:f>Overrev_2018!$AH$11:$AH$22</c:f>
              <c:numCache>
                <c:formatCode>General</c:formatCode>
                <c:ptCount val="12"/>
                <c:pt idx="0">
                  <c:v>0</c:v>
                </c:pt>
                <c:pt idx="1">
                  <c:v>2200</c:v>
                </c:pt>
                <c:pt idx="2">
                  <c:v>3800</c:v>
                </c:pt>
                <c:pt idx="3">
                  <c:v>9500</c:v>
                </c:pt>
                <c:pt idx="4">
                  <c:v>10500</c:v>
                </c:pt>
                <c:pt idx="5">
                  <c:v>15000</c:v>
                </c:pt>
                <c:pt idx="6">
                  <c:v>15000</c:v>
                </c:pt>
                <c:pt idx="7">
                  <c:v>15000</c:v>
                </c:pt>
                <c:pt idx="8">
                  <c:v>15000</c:v>
                </c:pt>
                <c:pt idx="9">
                  <c:v>15000</c:v>
                </c:pt>
                <c:pt idx="10">
                  <c:v>15000</c:v>
                </c:pt>
                <c:pt idx="11">
                  <c:v>15000</c:v>
                </c:pt>
              </c:numCache>
            </c:numRef>
          </c:xVal>
          <c:yVal>
            <c:numRef>
              <c:f>Overrev_2018!$AI$11:$AI$22</c:f>
              <c:numCache>
                <c:formatCode>General</c:formatCode>
                <c:ptCount val="12"/>
                <c:pt idx="0">
                  <c:v>19</c:v>
                </c:pt>
                <c:pt idx="1">
                  <c:v>19</c:v>
                </c:pt>
                <c:pt idx="2">
                  <c:v>22</c:v>
                </c:pt>
                <c:pt idx="3">
                  <c:v>18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</c:numCache>
            </c:numRef>
          </c:yVal>
          <c:smooth val="0"/>
        </c:ser>
        <c:ser>
          <c:idx val="17"/>
          <c:order val="9"/>
          <c:tx>
            <c:strRef>
              <c:f>Overrev_2018!$H$4</c:f>
              <c:strCache>
                <c:ptCount val="1"/>
              </c:strCache>
            </c:strRef>
          </c:tx>
          <c:marker>
            <c:symbol val="diamond"/>
            <c:size val="5"/>
          </c:marker>
          <c:dPt>
            <c:idx val="0"/>
            <c:marker>
              <c:symbol val="diamond"/>
              <c:size val="8"/>
            </c:marker>
            <c:bubble3D val="0"/>
          </c:dPt>
          <c:xVal>
            <c:numRef>
              <c:f>Overrev_2018!$I$5</c:f>
              <c:numCache>
                <c:formatCode>General</c:formatCode>
                <c:ptCount val="1"/>
                <c:pt idx="0">
                  <c:v>9900</c:v>
                </c:pt>
              </c:numCache>
            </c:numRef>
          </c:xVal>
          <c:yVal>
            <c:numRef>
              <c:f>Overrev_2018!$I$4</c:f>
              <c:numCache>
                <c:formatCode>General</c:formatCode>
                <c:ptCount val="1"/>
                <c:pt idx="0">
                  <c:v>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504640"/>
        <c:axId val="99505216"/>
      </c:scatterChart>
      <c:valAx>
        <c:axId val="99504640"/>
        <c:scaling>
          <c:orientation val="minMax"/>
          <c:max val="1500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9505216"/>
        <c:crosses val="autoZero"/>
        <c:crossBetween val="midCat"/>
        <c:majorUnit val="1000"/>
        <c:minorUnit val="1000"/>
      </c:valAx>
      <c:valAx>
        <c:axId val="99505216"/>
        <c:scaling>
          <c:orientation val="minMax"/>
          <c:max val="30"/>
          <c:min val="8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9504640"/>
        <c:crosses val="autoZero"/>
        <c:crossBetween val="midCat"/>
        <c:majorUnit val="1"/>
      </c:valAx>
    </c:plotArea>
    <c:legend>
      <c:legendPos val="r"/>
      <c:layout>
        <c:manualLayout>
          <c:xMode val="edge"/>
          <c:yMode val="edge"/>
          <c:x val="0.84003201371189107"/>
          <c:y val="4.7052287892148867E-2"/>
          <c:w val="0.11546257126740242"/>
          <c:h val="0.44259359840404111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000000000000004" r="0.7000000000000004" t="0.78740157499999996" header="0.30000000000000021" footer="0.30000000000000021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9548169806915893E-2"/>
          <c:y val="4.0115618124140641E-2"/>
          <c:w val="0.90173183071550711"/>
          <c:h val="0.87127738514982911"/>
        </c:manualLayout>
      </c:layout>
      <c:scatterChart>
        <c:scatterStyle val="lineMarker"/>
        <c:varyColors val="0"/>
        <c:ser>
          <c:idx val="4"/>
          <c:order val="0"/>
          <c:tx>
            <c:strRef>
              <c:f>Overrev_2018!$F$10</c:f>
              <c:strCache>
                <c:ptCount val="1"/>
                <c:pt idx="0">
                  <c:v>#1</c:v>
                </c:pt>
              </c:strCache>
            </c:strRef>
          </c:tx>
          <c:marker>
            <c:symbol val="none"/>
          </c:marker>
          <c:xVal>
            <c:numRef>
              <c:f>Overrev_2018!$E$11:$E$17</c:f>
              <c:numCache>
                <c:formatCode>General</c:formatCode>
                <c:ptCount val="7"/>
                <c:pt idx="0">
                  <c:v>2700</c:v>
                </c:pt>
                <c:pt idx="1">
                  <c:v>3750</c:v>
                </c:pt>
                <c:pt idx="2">
                  <c:v>5750</c:v>
                </c:pt>
                <c:pt idx="3">
                  <c:v>6750</c:v>
                </c:pt>
                <c:pt idx="4">
                  <c:v>7500</c:v>
                </c:pt>
                <c:pt idx="5">
                  <c:v>11000</c:v>
                </c:pt>
                <c:pt idx="6">
                  <c:v>15000</c:v>
                </c:pt>
              </c:numCache>
            </c:numRef>
          </c:xVal>
          <c:yVal>
            <c:numRef>
              <c:f>Overrev_2018!$F$11:$F$17</c:f>
              <c:numCache>
                <c:formatCode>0</c:formatCode>
                <c:ptCount val="7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6D-4DD5-BDCD-E46ABF1F97D6}"/>
            </c:ext>
          </c:extLst>
        </c:ser>
        <c:ser>
          <c:idx val="11"/>
          <c:order val="1"/>
          <c:tx>
            <c:strRef>
              <c:f>Overrev_2018!$O$10</c:f>
              <c:strCache>
                <c:ptCount val="1"/>
                <c:pt idx="0">
                  <c:v>#2R</c:v>
                </c:pt>
              </c:strCache>
            </c:strRef>
          </c:tx>
          <c:marker>
            <c:symbol val="none"/>
          </c:marker>
          <c:xVal>
            <c:numRef>
              <c:f>Overrev_2018!$L$11:$L$17</c:f>
              <c:numCache>
                <c:formatCode>General</c:formatCode>
                <c:ptCount val="7"/>
                <c:pt idx="0">
                  <c:v>2800</c:v>
                </c:pt>
                <c:pt idx="1">
                  <c:v>3250</c:v>
                </c:pt>
                <c:pt idx="2">
                  <c:v>5000</c:v>
                </c:pt>
                <c:pt idx="3">
                  <c:v>5750</c:v>
                </c:pt>
                <c:pt idx="4">
                  <c:v>6500</c:v>
                </c:pt>
                <c:pt idx="5">
                  <c:v>10000</c:v>
                </c:pt>
                <c:pt idx="6">
                  <c:v>15000</c:v>
                </c:pt>
              </c:numCache>
            </c:numRef>
          </c:xVal>
          <c:yVal>
            <c:numRef>
              <c:f>Overrev_2018!$O$11:$O$17</c:f>
              <c:numCache>
                <c:formatCode>General</c:formatCode>
                <c:ptCount val="7"/>
                <c:pt idx="0" formatCode="0">
                  <c:v>24</c:v>
                </c:pt>
                <c:pt idx="1">
                  <c:v>28</c:v>
                </c:pt>
                <c:pt idx="2">
                  <c:v>28</c:v>
                </c:pt>
                <c:pt idx="3">
                  <c:v>27</c:v>
                </c:pt>
                <c:pt idx="4">
                  <c:v>25</c:v>
                </c:pt>
                <c:pt idx="5">
                  <c:v>15</c:v>
                </c:pt>
                <c:pt idx="6">
                  <c:v>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C6D-4DD5-BDCD-E46ABF1F97D6}"/>
            </c:ext>
          </c:extLst>
        </c:ser>
        <c:ser>
          <c:idx val="8"/>
          <c:order val="2"/>
          <c:tx>
            <c:strRef>
              <c:f>Overrev_2018!$T$10</c:f>
              <c:strCache>
                <c:ptCount val="1"/>
                <c:pt idx="0">
                  <c:v>#5</c:v>
                </c:pt>
              </c:strCache>
            </c:strRef>
          </c:tx>
          <c:marker>
            <c:symbol val="none"/>
          </c:marker>
          <c:xVal>
            <c:numRef>
              <c:f>Overrev_2018!$E$11:$E$17</c:f>
              <c:numCache>
                <c:formatCode>General</c:formatCode>
                <c:ptCount val="7"/>
                <c:pt idx="0">
                  <c:v>2700</c:v>
                </c:pt>
                <c:pt idx="1">
                  <c:v>3750</c:v>
                </c:pt>
                <c:pt idx="2">
                  <c:v>5750</c:v>
                </c:pt>
                <c:pt idx="3">
                  <c:v>6750</c:v>
                </c:pt>
                <c:pt idx="4">
                  <c:v>7500</c:v>
                </c:pt>
                <c:pt idx="5">
                  <c:v>11000</c:v>
                </c:pt>
                <c:pt idx="6">
                  <c:v>15000</c:v>
                </c:pt>
              </c:numCache>
            </c:numRef>
          </c:xVal>
          <c:yVal>
            <c:numRef>
              <c:f>Overrev_2018!$T$11:$T$17</c:f>
              <c:numCache>
                <c:formatCode>General</c:formatCode>
                <c:ptCount val="7"/>
                <c:pt idx="0" formatCode="0">
                  <c:v>23</c:v>
                </c:pt>
                <c:pt idx="1">
                  <c:v>26</c:v>
                </c:pt>
                <c:pt idx="2">
                  <c:v>26</c:v>
                </c:pt>
                <c:pt idx="3">
                  <c:v>25</c:v>
                </c:pt>
                <c:pt idx="4">
                  <c:v>24</c:v>
                </c:pt>
                <c:pt idx="5">
                  <c:v>15</c:v>
                </c:pt>
                <c:pt idx="6">
                  <c:v>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CC6D-4DD5-BDCD-E46ABF1F97D6}"/>
            </c:ext>
          </c:extLst>
        </c:ser>
        <c:ser>
          <c:idx val="7"/>
          <c:order val="3"/>
          <c:tx>
            <c:strRef>
              <c:f>Overrev_2018!$U$10</c:f>
              <c:strCache>
                <c:ptCount val="1"/>
                <c:pt idx="0">
                  <c:v>#5R</c:v>
                </c:pt>
              </c:strCache>
            </c:strRef>
          </c:tx>
          <c:marker>
            <c:symbol val="none"/>
          </c:marker>
          <c:xVal>
            <c:numRef>
              <c:f>Overrev_2018!$Q$11:$Q$17</c:f>
              <c:numCache>
                <c:formatCode>General</c:formatCode>
                <c:ptCount val="7"/>
                <c:pt idx="0">
                  <c:v>3000</c:v>
                </c:pt>
                <c:pt idx="1">
                  <c:v>3750</c:v>
                </c:pt>
                <c:pt idx="2">
                  <c:v>5750</c:v>
                </c:pt>
                <c:pt idx="3">
                  <c:v>6750</c:v>
                </c:pt>
                <c:pt idx="4">
                  <c:v>7500</c:v>
                </c:pt>
                <c:pt idx="5">
                  <c:v>11000</c:v>
                </c:pt>
                <c:pt idx="6">
                  <c:v>15000</c:v>
                </c:pt>
              </c:numCache>
            </c:numRef>
          </c:xVal>
          <c:yVal>
            <c:numRef>
              <c:f>Overrev_2018!$U$11:$U$17</c:f>
              <c:numCache>
                <c:formatCode>General</c:formatCode>
                <c:ptCount val="7"/>
                <c:pt idx="0" formatCode="0">
                  <c:v>24</c:v>
                </c:pt>
                <c:pt idx="1">
                  <c:v>28</c:v>
                </c:pt>
                <c:pt idx="2">
                  <c:v>28</c:v>
                </c:pt>
                <c:pt idx="3">
                  <c:v>27</c:v>
                </c:pt>
                <c:pt idx="4">
                  <c:v>25</c:v>
                </c:pt>
                <c:pt idx="5">
                  <c:v>15</c:v>
                </c:pt>
                <c:pt idx="6">
                  <c:v>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CC6D-4DD5-BDCD-E46ABF1F97D6}"/>
            </c:ext>
          </c:extLst>
        </c:ser>
        <c:ser>
          <c:idx val="0"/>
          <c:order val="4"/>
          <c:tx>
            <c:strRef>
              <c:f>Overrev_2018!$X$10</c:f>
              <c:strCache>
                <c:ptCount val="1"/>
                <c:pt idx="0">
                  <c:v>#6</c:v>
                </c:pt>
              </c:strCache>
            </c:strRef>
          </c:tx>
          <c:marker>
            <c:symbol val="none"/>
          </c:marker>
          <c:xVal>
            <c:numRef>
              <c:f>Overrev_2018!$W$11:$W$17</c:f>
              <c:numCache>
                <c:formatCode>General</c:formatCode>
                <c:ptCount val="7"/>
                <c:pt idx="0">
                  <c:v>3000</c:v>
                </c:pt>
                <c:pt idx="1">
                  <c:v>4000</c:v>
                </c:pt>
                <c:pt idx="2">
                  <c:v>7000</c:v>
                </c:pt>
                <c:pt idx="3">
                  <c:v>7750</c:v>
                </c:pt>
                <c:pt idx="4">
                  <c:v>8500</c:v>
                </c:pt>
                <c:pt idx="5">
                  <c:v>12000</c:v>
                </c:pt>
                <c:pt idx="6">
                  <c:v>15000</c:v>
                </c:pt>
              </c:numCache>
            </c:numRef>
          </c:xVal>
          <c:yVal>
            <c:numRef>
              <c:f>Overrev_2018!$X$11:$X$17</c:f>
              <c:numCache>
                <c:formatCode>General</c:formatCode>
                <c:ptCount val="7"/>
                <c:pt idx="0" formatCode="0">
                  <c:v>17</c:v>
                </c:pt>
                <c:pt idx="1">
                  <c:v>20</c:v>
                </c:pt>
                <c:pt idx="2">
                  <c:v>20</c:v>
                </c:pt>
                <c:pt idx="3">
                  <c:v>19</c:v>
                </c:pt>
                <c:pt idx="4">
                  <c:v>18</c:v>
                </c:pt>
                <c:pt idx="5">
                  <c:v>15</c:v>
                </c:pt>
                <c:pt idx="6">
                  <c:v>15</c:v>
                </c:pt>
              </c:numCache>
            </c:numRef>
          </c:yVal>
          <c:smooth val="0"/>
        </c:ser>
        <c:ser>
          <c:idx val="1"/>
          <c:order val="5"/>
          <c:tx>
            <c:strRef>
              <c:f>Overrev_2018!$Y$10</c:f>
              <c:strCache>
                <c:ptCount val="1"/>
                <c:pt idx="0">
                  <c:v>#7</c:v>
                </c:pt>
              </c:strCache>
            </c:strRef>
          </c:tx>
          <c:marker>
            <c:symbol val="none"/>
          </c:marker>
          <c:xVal>
            <c:numRef>
              <c:f>Overrev_2018!$W$11:$W$17</c:f>
              <c:numCache>
                <c:formatCode>General</c:formatCode>
                <c:ptCount val="7"/>
                <c:pt idx="0">
                  <c:v>3000</c:v>
                </c:pt>
                <c:pt idx="1">
                  <c:v>4000</c:v>
                </c:pt>
                <c:pt idx="2">
                  <c:v>7000</c:v>
                </c:pt>
                <c:pt idx="3">
                  <c:v>7750</c:v>
                </c:pt>
                <c:pt idx="4">
                  <c:v>8500</c:v>
                </c:pt>
                <c:pt idx="5">
                  <c:v>12000</c:v>
                </c:pt>
                <c:pt idx="6">
                  <c:v>15000</c:v>
                </c:pt>
              </c:numCache>
            </c:numRef>
          </c:xVal>
          <c:yVal>
            <c:numRef>
              <c:f>Overrev_2018!$Y$11:$Y$17</c:f>
              <c:numCache>
                <c:formatCode>General</c:formatCode>
                <c:ptCount val="7"/>
                <c:pt idx="0" formatCode="0">
                  <c:v>20</c:v>
                </c:pt>
                <c:pt idx="1">
                  <c:v>23</c:v>
                </c:pt>
                <c:pt idx="2">
                  <c:v>23</c:v>
                </c:pt>
                <c:pt idx="3">
                  <c:v>22</c:v>
                </c:pt>
                <c:pt idx="4">
                  <c:v>21</c:v>
                </c:pt>
                <c:pt idx="5">
                  <c:v>15</c:v>
                </c:pt>
                <c:pt idx="6">
                  <c:v>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CC6D-4DD5-BDCD-E46ABF1F97D6}"/>
            </c:ext>
          </c:extLst>
        </c:ser>
        <c:ser>
          <c:idx val="12"/>
          <c:order val="6"/>
          <c:tx>
            <c:strRef>
              <c:f>Overrev_2018!$Z$10</c:f>
              <c:strCache>
                <c:ptCount val="1"/>
                <c:pt idx="0">
                  <c:v>#7M</c:v>
                </c:pt>
              </c:strCache>
            </c:strRef>
          </c:tx>
          <c:marker>
            <c:symbol val="none"/>
          </c:marker>
          <c:xVal>
            <c:numRef>
              <c:f>Overrev_2018!$W$11:$W$17</c:f>
              <c:numCache>
                <c:formatCode>General</c:formatCode>
                <c:ptCount val="7"/>
                <c:pt idx="0">
                  <c:v>3000</c:v>
                </c:pt>
                <c:pt idx="1">
                  <c:v>4000</c:v>
                </c:pt>
                <c:pt idx="2">
                  <c:v>7000</c:v>
                </c:pt>
                <c:pt idx="3">
                  <c:v>7750</c:v>
                </c:pt>
                <c:pt idx="4">
                  <c:v>8500</c:v>
                </c:pt>
                <c:pt idx="5">
                  <c:v>12000</c:v>
                </c:pt>
                <c:pt idx="6">
                  <c:v>15000</c:v>
                </c:pt>
              </c:numCache>
            </c:numRef>
          </c:xVal>
          <c:yVal>
            <c:numRef>
              <c:f>Overrev_2018!$Z$11:$Z$17</c:f>
              <c:numCache>
                <c:formatCode>General</c:formatCode>
                <c:ptCount val="7"/>
                <c:pt idx="0" formatCode="0">
                  <c:v>23</c:v>
                </c:pt>
                <c:pt idx="1">
                  <c:v>26</c:v>
                </c:pt>
                <c:pt idx="2">
                  <c:v>26</c:v>
                </c:pt>
                <c:pt idx="3">
                  <c:v>24</c:v>
                </c:pt>
                <c:pt idx="4">
                  <c:v>22</c:v>
                </c:pt>
                <c:pt idx="5">
                  <c:v>15</c:v>
                </c:pt>
                <c:pt idx="6">
                  <c:v>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CC6D-4DD5-BDCD-E46ABF1F97D6}"/>
            </c:ext>
          </c:extLst>
        </c:ser>
        <c:ser>
          <c:idx val="3"/>
          <c:order val="7"/>
          <c:tx>
            <c:strRef>
              <c:f>Overrev_2018!$AA$10</c:f>
              <c:strCache>
                <c:ptCount val="1"/>
                <c:pt idx="0">
                  <c:v>#8</c:v>
                </c:pt>
              </c:strCache>
            </c:strRef>
          </c:tx>
          <c:marker>
            <c:symbol val="none"/>
          </c:marker>
          <c:xVal>
            <c:numRef>
              <c:f>Overrev_2018!$W$11:$W$17</c:f>
              <c:numCache>
                <c:formatCode>General</c:formatCode>
                <c:ptCount val="7"/>
                <c:pt idx="0">
                  <c:v>3000</c:v>
                </c:pt>
                <c:pt idx="1">
                  <c:v>4000</c:v>
                </c:pt>
                <c:pt idx="2">
                  <c:v>7000</c:v>
                </c:pt>
                <c:pt idx="3">
                  <c:v>7750</c:v>
                </c:pt>
                <c:pt idx="4">
                  <c:v>8500</c:v>
                </c:pt>
                <c:pt idx="5">
                  <c:v>12000</c:v>
                </c:pt>
                <c:pt idx="6">
                  <c:v>15000</c:v>
                </c:pt>
              </c:numCache>
            </c:numRef>
          </c:xVal>
          <c:yVal>
            <c:numRef>
              <c:f>Overrev_2018!$AA$11:$AA$17</c:f>
              <c:numCache>
                <c:formatCode>General</c:formatCode>
                <c:ptCount val="7"/>
                <c:pt idx="0" formatCode="0">
                  <c:v>22</c:v>
                </c:pt>
                <c:pt idx="1">
                  <c:v>26</c:v>
                </c:pt>
                <c:pt idx="2">
                  <c:v>26</c:v>
                </c:pt>
                <c:pt idx="3">
                  <c:v>25</c:v>
                </c:pt>
                <c:pt idx="4">
                  <c:v>24</c:v>
                </c:pt>
                <c:pt idx="5">
                  <c:v>15</c:v>
                </c:pt>
                <c:pt idx="6">
                  <c:v>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CC6D-4DD5-BDCD-E46ABF1F97D6}"/>
            </c:ext>
          </c:extLst>
        </c:ser>
        <c:ser>
          <c:idx val="14"/>
          <c:order val="8"/>
          <c:tx>
            <c:strRef>
              <c:f>Overrev_2018!$AB$10</c:f>
              <c:strCache>
                <c:ptCount val="1"/>
                <c:pt idx="0">
                  <c:v>#8M</c:v>
                </c:pt>
              </c:strCache>
            </c:strRef>
          </c:tx>
          <c:marker>
            <c:symbol val="none"/>
          </c:marker>
          <c:xVal>
            <c:numRef>
              <c:f>Overrev_2018!$W$11:$W$17</c:f>
              <c:numCache>
                <c:formatCode>General</c:formatCode>
                <c:ptCount val="7"/>
                <c:pt idx="0">
                  <c:v>3000</c:v>
                </c:pt>
                <c:pt idx="1">
                  <c:v>4000</c:v>
                </c:pt>
                <c:pt idx="2">
                  <c:v>7000</c:v>
                </c:pt>
                <c:pt idx="3">
                  <c:v>7750</c:v>
                </c:pt>
                <c:pt idx="4">
                  <c:v>8500</c:v>
                </c:pt>
                <c:pt idx="5">
                  <c:v>12000</c:v>
                </c:pt>
                <c:pt idx="6">
                  <c:v>15000</c:v>
                </c:pt>
              </c:numCache>
            </c:numRef>
          </c:xVal>
          <c:yVal>
            <c:numRef>
              <c:f>Overrev_2018!$AB$11:$AB$17</c:f>
              <c:numCache>
                <c:formatCode>General</c:formatCode>
                <c:ptCount val="7"/>
                <c:pt idx="0">
                  <c:v>23</c:v>
                </c:pt>
                <c:pt idx="1">
                  <c:v>28</c:v>
                </c:pt>
                <c:pt idx="2">
                  <c:v>28</c:v>
                </c:pt>
                <c:pt idx="3">
                  <c:v>26</c:v>
                </c:pt>
                <c:pt idx="4">
                  <c:v>24</c:v>
                </c:pt>
                <c:pt idx="5">
                  <c:v>15</c:v>
                </c:pt>
                <c:pt idx="6">
                  <c:v>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CC6D-4DD5-BDCD-E46ABF1F97D6}"/>
            </c:ext>
          </c:extLst>
        </c:ser>
        <c:ser>
          <c:idx val="16"/>
          <c:order val="9"/>
          <c:tx>
            <c:strRef>
              <c:f>Overrev_2018!$AE$10</c:f>
              <c:strCache>
                <c:ptCount val="1"/>
                <c:pt idx="0">
                  <c:v>#8R</c:v>
                </c:pt>
              </c:strCache>
            </c:strRef>
          </c:tx>
          <c:marker>
            <c:symbol val="none"/>
          </c:marker>
          <c:xVal>
            <c:numRef>
              <c:f>Overrev_2018!$AD$11:$AD$17</c:f>
              <c:numCache>
                <c:formatCode>General</c:formatCode>
                <c:ptCount val="7"/>
                <c:pt idx="0">
                  <c:v>3000</c:v>
                </c:pt>
                <c:pt idx="1">
                  <c:v>4000</c:v>
                </c:pt>
                <c:pt idx="2">
                  <c:v>7250</c:v>
                </c:pt>
                <c:pt idx="3">
                  <c:v>8500</c:v>
                </c:pt>
                <c:pt idx="4">
                  <c:v>10000</c:v>
                </c:pt>
                <c:pt idx="5">
                  <c:v>12500</c:v>
                </c:pt>
                <c:pt idx="6">
                  <c:v>15000</c:v>
                </c:pt>
              </c:numCache>
            </c:numRef>
          </c:xVal>
          <c:yVal>
            <c:numRef>
              <c:f>Overrev_2018!$AE$11:$AE$17</c:f>
              <c:numCache>
                <c:formatCode>General</c:formatCode>
                <c:ptCount val="7"/>
                <c:pt idx="0">
                  <c:v>23</c:v>
                </c:pt>
                <c:pt idx="1">
                  <c:v>28</c:v>
                </c:pt>
                <c:pt idx="2">
                  <c:v>28</c:v>
                </c:pt>
                <c:pt idx="3">
                  <c:v>26</c:v>
                </c:pt>
                <c:pt idx="4">
                  <c:v>22</c:v>
                </c:pt>
                <c:pt idx="5">
                  <c:v>15</c:v>
                </c:pt>
                <c:pt idx="6">
                  <c:v>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CC6D-4DD5-BDCD-E46ABF1F97D6}"/>
            </c:ext>
          </c:extLst>
        </c:ser>
        <c:ser>
          <c:idx val="15"/>
          <c:order val="10"/>
          <c:tx>
            <c:strRef>
              <c:f>Overrev_2018!$AH$9</c:f>
              <c:strCache>
                <c:ptCount val="1"/>
                <c:pt idx="0">
                  <c:v>Vergleichs-Zündkurve</c:v>
                </c:pt>
              </c:strCache>
            </c:strRef>
          </c:tx>
          <c:marker>
            <c:symbol val="none"/>
          </c:marker>
          <c:xVal>
            <c:numRef>
              <c:f>Overrev_2018!$AH$11:$AH$22</c:f>
              <c:numCache>
                <c:formatCode>General</c:formatCode>
                <c:ptCount val="12"/>
                <c:pt idx="0">
                  <c:v>0</c:v>
                </c:pt>
                <c:pt idx="1">
                  <c:v>2200</c:v>
                </c:pt>
                <c:pt idx="2">
                  <c:v>3800</c:v>
                </c:pt>
                <c:pt idx="3">
                  <c:v>9500</c:v>
                </c:pt>
                <c:pt idx="4">
                  <c:v>10500</c:v>
                </c:pt>
                <c:pt idx="5">
                  <c:v>15000</c:v>
                </c:pt>
                <c:pt idx="6">
                  <c:v>15000</c:v>
                </c:pt>
                <c:pt idx="7">
                  <c:v>15000</c:v>
                </c:pt>
                <c:pt idx="8">
                  <c:v>15000</c:v>
                </c:pt>
                <c:pt idx="9">
                  <c:v>15000</c:v>
                </c:pt>
                <c:pt idx="10">
                  <c:v>15000</c:v>
                </c:pt>
                <c:pt idx="11">
                  <c:v>15000</c:v>
                </c:pt>
              </c:numCache>
            </c:numRef>
          </c:xVal>
          <c:yVal>
            <c:numRef>
              <c:f>Overrev_2018!$AI$11:$AI$22</c:f>
              <c:numCache>
                <c:formatCode>General</c:formatCode>
                <c:ptCount val="12"/>
                <c:pt idx="0">
                  <c:v>19</c:v>
                </c:pt>
                <c:pt idx="1">
                  <c:v>19</c:v>
                </c:pt>
                <c:pt idx="2">
                  <c:v>22</c:v>
                </c:pt>
                <c:pt idx="3">
                  <c:v>18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</c:numCache>
            </c:numRef>
          </c:yVal>
          <c:smooth val="0"/>
        </c:ser>
        <c:ser>
          <c:idx val="17"/>
          <c:order val="11"/>
          <c:tx>
            <c:strRef>
              <c:f>Overrev_2018!$H$4</c:f>
              <c:strCache>
                <c:ptCount val="1"/>
              </c:strCache>
            </c:strRef>
          </c:tx>
          <c:marker>
            <c:symbol val="diamond"/>
            <c:size val="5"/>
          </c:marker>
          <c:dPt>
            <c:idx val="0"/>
            <c:marker>
              <c:symbol val="diamond"/>
              <c:size val="8"/>
            </c:marker>
            <c:bubble3D val="0"/>
          </c:dPt>
          <c:xVal>
            <c:numRef>
              <c:f>Overrev_2018!$I$5</c:f>
              <c:numCache>
                <c:formatCode>General</c:formatCode>
                <c:ptCount val="1"/>
                <c:pt idx="0">
                  <c:v>9900</c:v>
                </c:pt>
              </c:numCache>
            </c:numRef>
          </c:xVal>
          <c:yVal>
            <c:numRef>
              <c:f>Overrev_2018!$I$4</c:f>
              <c:numCache>
                <c:formatCode>General</c:formatCode>
                <c:ptCount val="1"/>
                <c:pt idx="0">
                  <c:v>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507520"/>
        <c:axId val="118809152"/>
      </c:scatterChart>
      <c:valAx>
        <c:axId val="99507520"/>
        <c:scaling>
          <c:orientation val="minMax"/>
          <c:max val="1500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18809152"/>
        <c:crosses val="autoZero"/>
        <c:crossBetween val="midCat"/>
        <c:majorUnit val="1000"/>
        <c:minorUnit val="1000"/>
      </c:valAx>
      <c:valAx>
        <c:axId val="118809152"/>
        <c:scaling>
          <c:orientation val="minMax"/>
          <c:max val="30"/>
          <c:min val="8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9507520"/>
        <c:crosses val="autoZero"/>
        <c:crossBetween val="midCat"/>
        <c:majorUnit val="1"/>
      </c:valAx>
    </c:plotArea>
    <c:legend>
      <c:legendPos val="r"/>
      <c:layout>
        <c:manualLayout>
          <c:xMode val="edge"/>
          <c:yMode val="edge"/>
          <c:x val="0.85482266706816545"/>
          <c:y val="5.4920563459397838E-2"/>
          <c:w val="0.11546257126740242"/>
          <c:h val="0.53111231808484938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000000000000004" r="0.7000000000000004" t="0.78740157499999996" header="0.30000000000000021" footer="0.30000000000000021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111865</xdr:colOff>
      <xdr:row>18</xdr:row>
      <xdr:rowOff>17677</xdr:rowOff>
    </xdr:from>
    <xdr:to>
      <xdr:col>29</xdr:col>
      <xdr:colOff>476445</xdr:colOff>
      <xdr:row>43</xdr:row>
      <xdr:rowOff>97407</xdr:rowOff>
    </xdr:to>
    <xdr:graphicFrame macro="">
      <xdr:nvGraphicFramePr>
        <xdr:cNvPr id="11" name="Diagramm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106636</xdr:colOff>
      <xdr:row>1</xdr:row>
      <xdr:rowOff>35158</xdr:rowOff>
    </xdr:from>
    <xdr:to>
      <xdr:col>3</xdr:col>
      <xdr:colOff>1853</xdr:colOff>
      <xdr:row>5</xdr:row>
      <xdr:rowOff>0</xdr:rowOff>
    </xdr:to>
    <xdr:pic>
      <xdr:nvPicPr>
        <xdr:cNvPr id="2" name="Grafi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36" y="108427"/>
          <a:ext cx="1602390" cy="741496"/>
        </a:xfrm>
        <a:prstGeom prst="rect">
          <a:avLst/>
        </a:prstGeom>
        <a:ln w="6350">
          <a:solidFill>
            <a:sysClr val="windowText" lastClr="000000"/>
          </a:solidFill>
        </a:ln>
      </xdr:spPr>
    </xdr:pic>
    <xdr:clientData/>
  </xdr:twoCellAnchor>
  <xdr:twoCellAnchor>
    <xdr:from>
      <xdr:col>1</xdr:col>
      <xdr:colOff>0</xdr:colOff>
      <xdr:row>43</xdr:row>
      <xdr:rowOff>1</xdr:rowOff>
    </xdr:from>
    <xdr:to>
      <xdr:col>29</xdr:col>
      <xdr:colOff>479040</xdr:colOff>
      <xdr:row>68</xdr:row>
      <xdr:rowOff>79731</xdr:rowOff>
    </xdr:to>
    <xdr:graphicFrame macro="">
      <xdr:nvGraphicFramePr>
        <xdr:cNvPr id="8" name="Diagramm 7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69</xdr:row>
      <xdr:rowOff>22411</xdr:rowOff>
    </xdr:from>
    <xdr:to>
      <xdr:col>29</xdr:col>
      <xdr:colOff>479040</xdr:colOff>
      <xdr:row>94</xdr:row>
      <xdr:rowOff>102141</xdr:rowOff>
    </xdr:to>
    <xdr:graphicFrame macro="">
      <xdr:nvGraphicFramePr>
        <xdr:cNvPr id="9" name="Diagramm 8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235323</xdr:colOff>
      <xdr:row>96</xdr:row>
      <xdr:rowOff>11206</xdr:rowOff>
    </xdr:from>
    <xdr:to>
      <xdr:col>29</xdr:col>
      <xdr:colOff>456628</xdr:colOff>
      <xdr:row>121</xdr:row>
      <xdr:rowOff>90936</xdr:rowOff>
    </xdr:to>
    <xdr:graphicFrame macro="">
      <xdr:nvGraphicFramePr>
        <xdr:cNvPr id="10" name="Diagramm 9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0.18507</cdr:x>
      <cdr:y>0.75798</cdr:y>
    </cdr:from>
    <cdr:to>
      <cdr:x>0.81634</cdr:x>
      <cdr:y>0.88989</cdr:y>
    </cdr:to>
    <cdr:sp macro="" textlink="">
      <cdr:nvSpPr>
        <cdr:cNvPr id="2" name="Textfeld 2"/>
        <cdr:cNvSpPr txBox="1"/>
      </cdr:nvSpPr>
      <cdr:spPr>
        <a:xfrm xmlns:a="http://schemas.openxmlformats.org/drawingml/2006/main">
          <a:off x="2224741" y="3670300"/>
          <a:ext cx="7588604" cy="63873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4400">
              <a:solidFill>
                <a:srgbClr val="FF0000"/>
              </a:solidFill>
            </a:rPr>
            <a:t>Alle Zündkurven / all curves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0.30585</cdr:x>
      <cdr:y>0.76029</cdr:y>
    </cdr:from>
    <cdr:to>
      <cdr:x>0.95362</cdr:x>
      <cdr:y>0.8922</cdr:y>
    </cdr:to>
    <cdr:sp macro="" textlink="">
      <cdr:nvSpPr>
        <cdr:cNvPr id="2" name="Textfeld 2"/>
        <cdr:cNvSpPr txBox="1"/>
      </cdr:nvSpPr>
      <cdr:spPr>
        <a:xfrm xmlns:a="http://schemas.openxmlformats.org/drawingml/2006/main">
          <a:off x="3440207" y="3681499"/>
          <a:ext cx="7286010" cy="6387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4400">
              <a:solidFill>
                <a:srgbClr val="FF0000"/>
              </a:solidFill>
            </a:rPr>
            <a:t>wenn/</a:t>
          </a:r>
          <a:r>
            <a:rPr lang="de-DE" sz="4400" baseline="0">
              <a:solidFill>
                <a:srgbClr val="FF0000"/>
              </a:solidFill>
            </a:rPr>
            <a:t> if </a:t>
          </a:r>
          <a:r>
            <a:rPr lang="de-DE" sz="4400">
              <a:solidFill>
                <a:srgbClr val="FF0000"/>
              </a:solidFill>
            </a:rPr>
            <a:t>Pmax</a:t>
          </a:r>
          <a:r>
            <a:rPr lang="de-DE" sz="4400" baseline="0">
              <a:solidFill>
                <a:srgbClr val="FF0000"/>
              </a:solidFill>
            </a:rPr>
            <a:t> @ &lt;7500 RPM</a:t>
          </a:r>
          <a:endParaRPr lang="de-DE" sz="4400">
            <a:solidFill>
              <a:srgbClr val="FF0000"/>
            </a:solidFill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0.20125</cdr:x>
      <cdr:y>0.76261</cdr:y>
    </cdr:from>
    <cdr:to>
      <cdr:x>0.95642</cdr:x>
      <cdr:y>0.89452</cdr:y>
    </cdr:to>
    <cdr:sp macro="" textlink="">
      <cdr:nvSpPr>
        <cdr:cNvPr id="5" name="Textfeld 2"/>
        <cdr:cNvSpPr txBox="1"/>
      </cdr:nvSpPr>
      <cdr:spPr>
        <a:xfrm xmlns:a="http://schemas.openxmlformats.org/drawingml/2006/main">
          <a:off x="2263588" y="3692733"/>
          <a:ext cx="8494122" cy="6387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4400">
              <a:solidFill>
                <a:srgbClr val="FF0000"/>
              </a:solidFill>
            </a:rPr>
            <a:t>wenn/</a:t>
          </a:r>
          <a:r>
            <a:rPr lang="de-DE" sz="4400" baseline="0">
              <a:solidFill>
                <a:srgbClr val="FF0000"/>
              </a:solidFill>
            </a:rPr>
            <a:t> if </a:t>
          </a:r>
          <a:r>
            <a:rPr lang="de-DE" sz="4400">
              <a:solidFill>
                <a:srgbClr val="FF0000"/>
              </a:solidFill>
            </a:rPr>
            <a:t>Pmax</a:t>
          </a:r>
          <a:r>
            <a:rPr lang="de-DE" sz="4400" baseline="0">
              <a:solidFill>
                <a:srgbClr val="FF0000"/>
              </a:solidFill>
            </a:rPr>
            <a:t> @ 7000-8800 RPM</a:t>
          </a:r>
          <a:endParaRPr lang="de-DE" sz="4400">
            <a:solidFill>
              <a:srgbClr val="FF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0.18185</cdr:x>
      <cdr:y>0.74409</cdr:y>
    </cdr:from>
    <cdr:to>
      <cdr:x>0.94803</cdr:x>
      <cdr:y>0.876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2041713" y="3603055"/>
          <a:ext cx="8602506" cy="63873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4400">
              <a:solidFill>
                <a:srgbClr val="FF0000"/>
              </a:solidFill>
            </a:rPr>
            <a:t>wenn/</a:t>
          </a:r>
          <a:r>
            <a:rPr lang="de-DE" sz="4400" baseline="0">
              <a:solidFill>
                <a:srgbClr val="FF0000"/>
              </a:solidFill>
            </a:rPr>
            <a:t> if </a:t>
          </a:r>
          <a:r>
            <a:rPr lang="de-DE" sz="4400">
              <a:solidFill>
                <a:srgbClr val="FF0000"/>
              </a:solidFill>
            </a:rPr>
            <a:t>Pmax</a:t>
          </a:r>
          <a:r>
            <a:rPr lang="de-DE" sz="4400" baseline="0">
              <a:solidFill>
                <a:srgbClr val="FF0000"/>
              </a:solidFill>
            </a:rPr>
            <a:t> @ 7500-13000 RPM</a:t>
          </a:r>
          <a:endParaRPr lang="de-DE" sz="4400">
            <a:solidFill>
              <a:srgbClr val="FF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K27"/>
  <sheetViews>
    <sheetView tabSelected="1" topLeftCell="A10" zoomScaleNormal="100" workbookViewId="0">
      <selection activeCell="AH17" sqref="AH17:AI22"/>
    </sheetView>
  </sheetViews>
  <sheetFormatPr baseColWidth="10" defaultColWidth="11.42578125" defaultRowHeight="15" x14ac:dyDescent="0.25"/>
  <cols>
    <col min="1" max="1" width="1.85546875" customWidth="1"/>
    <col min="3" max="3" width="12.28515625" customWidth="1"/>
    <col min="4" max="4" width="1.28515625" customWidth="1"/>
    <col min="5" max="5" width="10.28515625" customWidth="1"/>
    <col min="6" max="7" width="5" customWidth="1"/>
    <col min="8" max="8" width="3.5703125" customWidth="1"/>
    <col min="9" max="9" width="7.85546875" customWidth="1"/>
    <col min="10" max="10" width="5" customWidth="1"/>
    <col min="11" max="11" width="2.5703125" customWidth="1"/>
    <col min="12" max="12" width="10.28515625" customWidth="1"/>
    <col min="13" max="15" width="5" style="5" customWidth="1"/>
    <col min="16" max="16" width="2.5703125" customWidth="1"/>
    <col min="17" max="17" width="10.28515625" customWidth="1"/>
    <col min="18" max="21" width="5" style="5" customWidth="1"/>
    <col min="22" max="22" width="2.5703125" customWidth="1"/>
    <col min="23" max="23" width="10.28515625" customWidth="1"/>
    <col min="24" max="27" width="5" style="5" customWidth="1"/>
    <col min="28" max="28" width="4.85546875" customWidth="1"/>
    <col min="29" max="29" width="1.85546875" customWidth="1"/>
    <col min="30" max="30" width="7.28515625" customWidth="1"/>
    <col min="31" max="31" width="5.5703125" bestFit="1" customWidth="1"/>
    <col min="32" max="32" width="1.28515625" customWidth="1"/>
    <col min="33" max="33" width="5.5703125" customWidth="1"/>
    <col min="34" max="34" width="16.140625" customWidth="1"/>
  </cols>
  <sheetData>
    <row r="1" spans="2:35" ht="6" customHeight="1" x14ac:dyDescent="0.25"/>
    <row r="2" spans="2:35" x14ac:dyDescent="0.25">
      <c r="O2" s="35" t="s">
        <v>48</v>
      </c>
    </row>
    <row r="3" spans="2:35" x14ac:dyDescent="0.25">
      <c r="E3" s="64" t="s">
        <v>23</v>
      </c>
      <c r="F3" s="65"/>
      <c r="G3" s="65"/>
      <c r="H3" s="65"/>
      <c r="I3" s="84">
        <v>18</v>
      </c>
      <c r="J3" s="66" t="s">
        <v>44</v>
      </c>
      <c r="K3" s="67"/>
      <c r="L3" s="65"/>
      <c r="M3" s="68"/>
      <c r="O3" s="35" t="s">
        <v>49</v>
      </c>
    </row>
    <row r="4" spans="2:35" ht="15.75" customHeight="1" x14ac:dyDescent="0.25">
      <c r="E4" s="69" t="s">
        <v>45</v>
      </c>
      <c r="F4" s="70"/>
      <c r="G4" s="70"/>
      <c r="H4" s="70"/>
      <c r="I4" s="71">
        <v>19</v>
      </c>
      <c r="J4" s="66" t="s">
        <v>44</v>
      </c>
      <c r="K4" s="72"/>
      <c r="L4" s="70"/>
      <c r="M4" s="73"/>
      <c r="O4" s="35" t="s">
        <v>51</v>
      </c>
    </row>
    <row r="5" spans="2:35" ht="15.75" customHeight="1" x14ac:dyDescent="0.25">
      <c r="E5" s="74" t="s">
        <v>22</v>
      </c>
      <c r="F5" s="75"/>
      <c r="G5" s="75"/>
      <c r="H5" s="75"/>
      <c r="I5" s="76">
        <v>9900</v>
      </c>
      <c r="J5" s="77" t="s">
        <v>50</v>
      </c>
      <c r="K5" s="78"/>
      <c r="L5" s="75"/>
      <c r="M5" s="79"/>
      <c r="O5" s="35" t="s">
        <v>52</v>
      </c>
    </row>
    <row r="6" spans="2:35" ht="8.25" customHeight="1" x14ac:dyDescent="0.25">
      <c r="D6" s="48"/>
      <c r="E6" s="49"/>
      <c r="F6" s="49"/>
      <c r="G6" s="49"/>
      <c r="H6" s="49"/>
      <c r="I6" s="49"/>
      <c r="J6" s="49"/>
      <c r="K6" s="49"/>
      <c r="L6" s="49"/>
      <c r="M6" s="50"/>
      <c r="N6" s="50"/>
      <c r="O6" s="50"/>
      <c r="P6" s="49"/>
      <c r="Q6" s="49"/>
      <c r="R6" s="50"/>
      <c r="S6" s="50"/>
      <c r="T6" s="50"/>
      <c r="U6" s="50"/>
      <c r="V6" s="49"/>
      <c r="W6" s="49"/>
      <c r="X6" s="50"/>
      <c r="Y6" s="50"/>
      <c r="Z6" s="50"/>
      <c r="AA6" s="50"/>
      <c r="AB6" s="49"/>
      <c r="AC6" s="49"/>
      <c r="AD6" s="49"/>
      <c r="AE6" s="49"/>
      <c r="AF6" s="51"/>
    </row>
    <row r="7" spans="2:35" ht="15.75" customHeight="1" x14ac:dyDescent="0.3">
      <c r="D7" s="52"/>
      <c r="E7" s="60" t="s">
        <v>53</v>
      </c>
      <c r="F7" s="3"/>
      <c r="G7" s="3"/>
      <c r="H7" s="3"/>
      <c r="I7" s="3"/>
      <c r="J7" s="3"/>
      <c r="K7" s="3"/>
      <c r="L7" s="3"/>
      <c r="M7" s="8"/>
      <c r="N7" s="8"/>
      <c r="O7" s="8"/>
      <c r="P7" s="3"/>
      <c r="Q7" s="3"/>
      <c r="R7" s="8"/>
      <c r="S7" s="8"/>
      <c r="T7" s="8"/>
      <c r="U7" s="8"/>
      <c r="V7" s="3"/>
      <c r="W7" s="3"/>
      <c r="X7" s="8"/>
      <c r="Y7" s="8"/>
      <c r="Z7" s="8"/>
      <c r="AA7" s="8"/>
      <c r="AB7" s="3"/>
      <c r="AC7" s="3"/>
      <c r="AD7" s="3"/>
      <c r="AE7" s="3"/>
      <c r="AF7" s="53"/>
    </row>
    <row r="8" spans="2:35" ht="15.75" customHeight="1" x14ac:dyDescent="0.25">
      <c r="D8" s="52"/>
      <c r="E8" s="3"/>
      <c r="F8" s="3"/>
      <c r="G8" s="3"/>
      <c r="H8" s="3"/>
      <c r="I8" s="3"/>
      <c r="J8" s="3"/>
      <c r="K8" s="3"/>
      <c r="L8" s="3"/>
      <c r="M8" s="8"/>
      <c r="N8" s="8"/>
      <c r="O8" s="8"/>
      <c r="P8" s="3"/>
      <c r="Q8" s="3"/>
      <c r="R8" s="8"/>
      <c r="S8" s="8"/>
      <c r="T8" s="8"/>
      <c r="U8" s="8"/>
      <c r="V8" s="3"/>
      <c r="W8" s="3"/>
      <c r="X8" s="8"/>
      <c r="Y8" s="8"/>
      <c r="Z8" s="8"/>
      <c r="AA8" s="8"/>
      <c r="AB8" s="3"/>
      <c r="AC8" s="3"/>
      <c r="AD8" s="3"/>
      <c r="AE8" s="3"/>
      <c r="AF8" s="53"/>
      <c r="AI8" s="3"/>
    </row>
    <row r="9" spans="2:35" ht="14.25" customHeight="1" thickBot="1" x14ac:dyDescent="0.3">
      <c r="D9" s="52"/>
      <c r="E9" s="61" t="s">
        <v>24</v>
      </c>
      <c r="F9" s="62" t="s">
        <v>25</v>
      </c>
      <c r="G9" s="62" t="s">
        <v>26</v>
      </c>
      <c r="H9" s="62"/>
      <c r="I9" s="62"/>
      <c r="J9" s="62" t="s">
        <v>27</v>
      </c>
      <c r="K9" s="62"/>
      <c r="L9" s="62"/>
      <c r="M9" s="63" t="s">
        <v>28</v>
      </c>
      <c r="N9" s="63" t="s">
        <v>29</v>
      </c>
      <c r="O9" s="63" t="s">
        <v>30</v>
      </c>
      <c r="P9" s="62"/>
      <c r="Q9" s="62"/>
      <c r="R9" s="63" t="s">
        <v>31</v>
      </c>
      <c r="S9" s="63" t="s">
        <v>32</v>
      </c>
      <c r="T9" s="63" t="s">
        <v>33</v>
      </c>
      <c r="U9" s="63" t="s">
        <v>34</v>
      </c>
      <c r="V9" s="62"/>
      <c r="W9" s="62"/>
      <c r="X9" s="63" t="s">
        <v>35</v>
      </c>
      <c r="Y9" s="63" t="s">
        <v>36</v>
      </c>
      <c r="Z9" s="63" t="s">
        <v>37</v>
      </c>
      <c r="AA9" s="63" t="s">
        <v>38</v>
      </c>
      <c r="AB9" s="62" t="s">
        <v>39</v>
      </c>
      <c r="AC9" s="62"/>
      <c r="AD9" s="62"/>
      <c r="AE9" s="62" t="s">
        <v>40</v>
      </c>
      <c r="AF9" s="54"/>
      <c r="AH9" s="85" t="s">
        <v>21</v>
      </c>
      <c r="AI9" s="86"/>
    </row>
    <row r="10" spans="2:35" s="3" customFormat="1" ht="28.5" customHeight="1" x14ac:dyDescent="0.25">
      <c r="D10" s="52"/>
      <c r="E10" s="10" t="s">
        <v>0</v>
      </c>
      <c r="F10" s="11" t="s">
        <v>4</v>
      </c>
      <c r="G10" s="38" t="s">
        <v>19</v>
      </c>
      <c r="H10" s="6"/>
      <c r="I10" s="10" t="s">
        <v>12</v>
      </c>
      <c r="J10" s="28" t="s">
        <v>18</v>
      </c>
      <c r="K10" s="1"/>
      <c r="L10" s="10" t="s">
        <v>1</v>
      </c>
      <c r="M10" s="11" t="s">
        <v>5</v>
      </c>
      <c r="N10" s="41" t="s">
        <v>17</v>
      </c>
      <c r="O10" s="28" t="s">
        <v>16</v>
      </c>
      <c r="P10" s="1"/>
      <c r="Q10" s="10" t="s">
        <v>2</v>
      </c>
      <c r="R10" s="17" t="s">
        <v>6</v>
      </c>
      <c r="S10" s="17" t="s">
        <v>7</v>
      </c>
      <c r="T10" s="17" t="s">
        <v>8</v>
      </c>
      <c r="U10" s="28" t="s">
        <v>15</v>
      </c>
      <c r="W10" s="10" t="s">
        <v>3</v>
      </c>
      <c r="X10" s="17" t="s">
        <v>9</v>
      </c>
      <c r="Y10" s="21" t="s">
        <v>10</v>
      </c>
      <c r="Z10" s="43" t="s">
        <v>14</v>
      </c>
      <c r="AA10" s="11" t="s">
        <v>11</v>
      </c>
      <c r="AB10" s="44" t="s">
        <v>13</v>
      </c>
      <c r="AD10" s="10" t="s">
        <v>41</v>
      </c>
      <c r="AE10" s="32" t="s">
        <v>20</v>
      </c>
      <c r="AF10" s="55"/>
      <c r="AG10" s="25"/>
      <c r="AH10" s="87" t="s">
        <v>46</v>
      </c>
      <c r="AI10" s="88" t="s">
        <v>47</v>
      </c>
    </row>
    <row r="11" spans="2:35" s="3" customFormat="1" x14ac:dyDescent="0.25">
      <c r="D11" s="52"/>
      <c r="E11" s="12">
        <v>2700</v>
      </c>
      <c r="F11" s="14">
        <f t="shared" ref="F11:F17" si="0">18-(18-$I$3)</f>
        <v>18</v>
      </c>
      <c r="G11" s="39">
        <f>20-(18-$I$3)</f>
        <v>20</v>
      </c>
      <c r="H11" s="9"/>
      <c r="I11" s="12">
        <v>3000</v>
      </c>
      <c r="J11" s="29">
        <f>23-(18-$I$3)</f>
        <v>23</v>
      </c>
      <c r="K11" s="2"/>
      <c r="L11" s="12">
        <v>2800</v>
      </c>
      <c r="M11" s="14">
        <f>20-(18-$I$3)</f>
        <v>20</v>
      </c>
      <c r="N11" s="26">
        <f>23-(18-$I$3)</f>
        <v>23</v>
      </c>
      <c r="O11" s="29">
        <f>24-(18-$I$3)</f>
        <v>24</v>
      </c>
      <c r="P11" s="2"/>
      <c r="Q11" s="12">
        <v>3000</v>
      </c>
      <c r="R11" s="19">
        <f>17-(18-$I$3)</f>
        <v>17</v>
      </c>
      <c r="S11" s="19">
        <f>20-(18-$I$3)</f>
        <v>20</v>
      </c>
      <c r="T11" s="19">
        <f>23-(18-$I$3)</f>
        <v>23</v>
      </c>
      <c r="U11" s="29">
        <f>24-(18-$I$3)</f>
        <v>24</v>
      </c>
      <c r="W11" s="12">
        <v>3000</v>
      </c>
      <c r="X11" s="19">
        <f>17-(18-$I$3)</f>
        <v>17</v>
      </c>
      <c r="Y11" s="23">
        <f>20-(18-$I$3)</f>
        <v>20</v>
      </c>
      <c r="Z11" s="36">
        <f>23-(18-$I$3)</f>
        <v>23</v>
      </c>
      <c r="AA11" s="14">
        <f>22-(18-$I$3)</f>
        <v>22</v>
      </c>
      <c r="AB11" s="33">
        <f>23-(18-$I$3)</f>
        <v>23</v>
      </c>
      <c r="AC11" s="8"/>
      <c r="AD11" s="46">
        <v>3000</v>
      </c>
      <c r="AE11" s="33">
        <f>23-(18-$I$3)</f>
        <v>23</v>
      </c>
      <c r="AF11" s="56"/>
      <c r="AG11" s="5"/>
      <c r="AH11" s="82">
        <v>0</v>
      </c>
      <c r="AI11" s="83">
        <v>19</v>
      </c>
    </row>
    <row r="12" spans="2:35" s="3" customFormat="1" x14ac:dyDescent="0.25">
      <c r="D12" s="52"/>
      <c r="E12" s="12">
        <v>3750</v>
      </c>
      <c r="F12" s="14">
        <f t="shared" si="0"/>
        <v>18</v>
      </c>
      <c r="G12" s="33">
        <f>20-(18-$I$3)</f>
        <v>20</v>
      </c>
      <c r="H12" s="6"/>
      <c r="I12" s="12">
        <v>4500</v>
      </c>
      <c r="J12" s="30">
        <f>23-(18-$I$3)</f>
        <v>23</v>
      </c>
      <c r="K12" s="1"/>
      <c r="L12" s="12">
        <v>3250</v>
      </c>
      <c r="M12" s="13">
        <f>23-(18-$I$3)</f>
        <v>23</v>
      </c>
      <c r="N12" s="27">
        <f>26-(18-$I$3)</f>
        <v>26</v>
      </c>
      <c r="O12" s="30">
        <f>28-(18-$I$3)</f>
        <v>28</v>
      </c>
      <c r="P12" s="1"/>
      <c r="Q12" s="12">
        <v>3750</v>
      </c>
      <c r="R12" s="18">
        <f>20-(18-$I$3)</f>
        <v>20</v>
      </c>
      <c r="S12" s="18">
        <f>23-(18-$I$3)</f>
        <v>23</v>
      </c>
      <c r="T12" s="18">
        <f>26-(18-$I$3)</f>
        <v>26</v>
      </c>
      <c r="U12" s="30">
        <f>28-(18-$I$3)</f>
        <v>28</v>
      </c>
      <c r="W12" s="12">
        <v>4000</v>
      </c>
      <c r="X12" s="18">
        <f>20-(18-$I$3)</f>
        <v>20</v>
      </c>
      <c r="Y12" s="22">
        <f>23-(18-$I$3)</f>
        <v>23</v>
      </c>
      <c r="Z12" s="37">
        <f>26-(18-$I$3)</f>
        <v>26</v>
      </c>
      <c r="AA12" s="13">
        <f>26-(18-$I$3)</f>
        <v>26</v>
      </c>
      <c r="AB12" s="33">
        <f>28-(18-$I$3)</f>
        <v>28</v>
      </c>
      <c r="AC12" s="8"/>
      <c r="AD12" s="46">
        <v>4000</v>
      </c>
      <c r="AE12" s="33">
        <f>28-(18-$I$3)</f>
        <v>28</v>
      </c>
      <c r="AF12" s="56"/>
      <c r="AG12" s="5"/>
      <c r="AH12" s="82">
        <v>2200</v>
      </c>
      <c r="AI12" s="83">
        <v>19</v>
      </c>
    </row>
    <row r="13" spans="2:35" s="3" customFormat="1" x14ac:dyDescent="0.25">
      <c r="D13" s="52"/>
      <c r="E13" s="12">
        <v>5750</v>
      </c>
      <c r="F13" s="14">
        <f t="shared" si="0"/>
        <v>18</v>
      </c>
      <c r="G13" s="33">
        <f>18-(18-$I$3)</f>
        <v>18</v>
      </c>
      <c r="H13" s="6"/>
      <c r="I13" s="12">
        <v>6500</v>
      </c>
      <c r="J13" s="30">
        <f>19-(18-$I$3)</f>
        <v>19</v>
      </c>
      <c r="K13" s="1"/>
      <c r="L13" s="12">
        <v>5000</v>
      </c>
      <c r="M13" s="13">
        <f>23-(18-$I$3)</f>
        <v>23</v>
      </c>
      <c r="N13" s="27">
        <f>26-(18-$I$3)</f>
        <v>26</v>
      </c>
      <c r="O13" s="30">
        <f>28-(18-$I$3)</f>
        <v>28</v>
      </c>
      <c r="P13" s="1"/>
      <c r="Q13" s="12">
        <v>5750</v>
      </c>
      <c r="R13" s="18">
        <f>20-(18-$I$3)</f>
        <v>20</v>
      </c>
      <c r="S13" s="18">
        <f>23-(18-$I$3)</f>
        <v>23</v>
      </c>
      <c r="T13" s="18">
        <f>26-(18-$I$3)</f>
        <v>26</v>
      </c>
      <c r="U13" s="30">
        <f>28-(18-$I$3)</f>
        <v>28</v>
      </c>
      <c r="W13" s="12">
        <v>7000</v>
      </c>
      <c r="X13" s="18">
        <f>20-(18-$I$3)</f>
        <v>20</v>
      </c>
      <c r="Y13" s="22">
        <f>23-(18-$I$3)</f>
        <v>23</v>
      </c>
      <c r="Z13" s="37">
        <f>26-(18-$I$3)</f>
        <v>26</v>
      </c>
      <c r="AA13" s="13">
        <f>26-(18-$I$3)</f>
        <v>26</v>
      </c>
      <c r="AB13" s="33">
        <f>28-(18-$I$3)</f>
        <v>28</v>
      </c>
      <c r="AC13" s="8"/>
      <c r="AD13" s="46">
        <v>7250</v>
      </c>
      <c r="AE13" s="33">
        <f>28-(18-$I$3)</f>
        <v>28</v>
      </c>
      <c r="AF13" s="56"/>
      <c r="AG13"/>
      <c r="AH13" s="80">
        <v>3800</v>
      </c>
      <c r="AI13" s="81">
        <v>22</v>
      </c>
    </row>
    <row r="14" spans="2:35" s="3" customFormat="1" x14ac:dyDescent="0.25">
      <c r="B14"/>
      <c r="D14" s="52"/>
      <c r="E14" s="12">
        <v>6750</v>
      </c>
      <c r="F14" s="14">
        <f t="shared" si="0"/>
        <v>18</v>
      </c>
      <c r="G14" s="33">
        <f>17-(18-$I$3)</f>
        <v>17</v>
      </c>
      <c r="H14" s="6"/>
      <c r="I14" s="12">
        <v>8000</v>
      </c>
      <c r="J14" s="30">
        <f>17-(18-$I$3)</f>
        <v>17</v>
      </c>
      <c r="K14" s="1"/>
      <c r="L14" s="12">
        <v>5750</v>
      </c>
      <c r="M14" s="13">
        <f>22-(18-$I$3)</f>
        <v>22</v>
      </c>
      <c r="N14" s="27">
        <f>25-(18-$I$3)</f>
        <v>25</v>
      </c>
      <c r="O14" s="30">
        <f>27-(18-$I$3)</f>
        <v>27</v>
      </c>
      <c r="P14" s="1"/>
      <c r="Q14" s="12">
        <v>6750</v>
      </c>
      <c r="R14" s="18">
        <f>19-(18-$I$3)</f>
        <v>19</v>
      </c>
      <c r="S14" s="18">
        <f>22-(18-$I$3)</f>
        <v>22</v>
      </c>
      <c r="T14" s="18">
        <f>25-(18-$I$3)</f>
        <v>25</v>
      </c>
      <c r="U14" s="30">
        <f>27-(18-$I$3)</f>
        <v>27</v>
      </c>
      <c r="W14" s="12">
        <v>7750</v>
      </c>
      <c r="X14" s="18">
        <f>19-(18-$I$3)</f>
        <v>19</v>
      </c>
      <c r="Y14" s="22">
        <f>22-(18-$I$3)</f>
        <v>22</v>
      </c>
      <c r="Z14" s="37">
        <f>24-(18-$I$3)</f>
        <v>24</v>
      </c>
      <c r="AA14" s="13">
        <f>25-(18-$I$3)</f>
        <v>25</v>
      </c>
      <c r="AB14" s="33">
        <f>26-(18-$I$3)</f>
        <v>26</v>
      </c>
      <c r="AC14" s="8"/>
      <c r="AD14" s="46">
        <v>8500</v>
      </c>
      <c r="AE14" s="33">
        <f>26-(18-$I$3)</f>
        <v>26</v>
      </c>
      <c r="AF14" s="56"/>
      <c r="AG14"/>
      <c r="AH14" s="80">
        <v>9500</v>
      </c>
      <c r="AI14" s="81">
        <v>18</v>
      </c>
    </row>
    <row r="15" spans="2:35" s="3" customFormat="1" x14ac:dyDescent="0.25">
      <c r="D15" s="52"/>
      <c r="E15" s="12">
        <v>7500</v>
      </c>
      <c r="F15" s="14">
        <f t="shared" si="0"/>
        <v>18</v>
      </c>
      <c r="G15" s="33">
        <f>16-(18-$I$3)</f>
        <v>16</v>
      </c>
      <c r="H15" s="6"/>
      <c r="I15" s="12">
        <v>9500</v>
      </c>
      <c r="J15" s="30">
        <f>16-(18-$I$3)</f>
        <v>16</v>
      </c>
      <c r="K15" s="1"/>
      <c r="L15" s="12">
        <v>6500</v>
      </c>
      <c r="M15" s="13">
        <f>21-(18-$I$3)</f>
        <v>21</v>
      </c>
      <c r="N15" s="27">
        <f>23-(18-$I$3)</f>
        <v>23</v>
      </c>
      <c r="O15" s="30">
        <f>25-(18-$I$3)</f>
        <v>25</v>
      </c>
      <c r="P15" s="1"/>
      <c r="Q15" s="12">
        <v>7500</v>
      </c>
      <c r="R15" s="18">
        <f>18-(18-$I$3)</f>
        <v>18</v>
      </c>
      <c r="S15" s="18">
        <f>21-(18-$I$3)</f>
        <v>21</v>
      </c>
      <c r="T15" s="18">
        <f>24-(18-$I$3)</f>
        <v>24</v>
      </c>
      <c r="U15" s="30">
        <f>25-(18-$I$3)</f>
        <v>25</v>
      </c>
      <c r="W15" s="12">
        <v>8500</v>
      </c>
      <c r="X15" s="18">
        <f>18-(18-$I$3)</f>
        <v>18</v>
      </c>
      <c r="Y15" s="22">
        <f>21-(18-$I$3)</f>
        <v>21</v>
      </c>
      <c r="Z15" s="37">
        <f>22-(18-$I$3)</f>
        <v>22</v>
      </c>
      <c r="AA15" s="13">
        <f>24-(18-$I$3)</f>
        <v>24</v>
      </c>
      <c r="AB15" s="33">
        <f>24-(18-$I$3)</f>
        <v>24</v>
      </c>
      <c r="AC15" s="8"/>
      <c r="AD15" s="46">
        <v>10000</v>
      </c>
      <c r="AE15" s="33">
        <f>22-(18-$I$3)</f>
        <v>22</v>
      </c>
      <c r="AF15" s="56"/>
      <c r="AG15"/>
      <c r="AH15" s="80">
        <v>10500</v>
      </c>
      <c r="AI15" s="81">
        <v>7</v>
      </c>
    </row>
    <row r="16" spans="2:35" s="3" customFormat="1" x14ac:dyDescent="0.25">
      <c r="B16" s="7" t="s">
        <v>42</v>
      </c>
      <c r="D16" s="52"/>
      <c r="E16" s="12">
        <v>11000</v>
      </c>
      <c r="F16" s="14">
        <f t="shared" si="0"/>
        <v>18</v>
      </c>
      <c r="G16" s="33">
        <f>15-(18-$I$3)</f>
        <v>15</v>
      </c>
      <c r="H16" s="8"/>
      <c r="I16" s="12">
        <v>11500</v>
      </c>
      <c r="J16" s="30">
        <f>15-(18-$I$3)</f>
        <v>15</v>
      </c>
      <c r="L16" s="12">
        <v>10000</v>
      </c>
      <c r="M16" s="13">
        <f t="shared" ref="M16:O17" si="1">15-(18-$I$3)</f>
        <v>15</v>
      </c>
      <c r="N16" s="27">
        <f t="shared" si="1"/>
        <v>15</v>
      </c>
      <c r="O16" s="30">
        <f t="shared" si="1"/>
        <v>15</v>
      </c>
      <c r="Q16" s="12">
        <v>11000</v>
      </c>
      <c r="R16" s="18">
        <f t="shared" ref="R16:U17" si="2">15-(18-$I$3)</f>
        <v>15</v>
      </c>
      <c r="S16" s="18">
        <f t="shared" si="2"/>
        <v>15</v>
      </c>
      <c r="T16" s="18">
        <f t="shared" si="2"/>
        <v>15</v>
      </c>
      <c r="U16" s="30">
        <f t="shared" si="2"/>
        <v>15</v>
      </c>
      <c r="W16" s="12">
        <v>12000</v>
      </c>
      <c r="X16" s="18">
        <f t="shared" ref="X16:AB17" si="3">15-(18-$I$3)</f>
        <v>15</v>
      </c>
      <c r="Y16" s="22">
        <f t="shared" si="3"/>
        <v>15</v>
      </c>
      <c r="Z16" s="37">
        <f t="shared" si="3"/>
        <v>15</v>
      </c>
      <c r="AA16" s="13">
        <f t="shared" si="3"/>
        <v>15</v>
      </c>
      <c r="AB16" s="33">
        <f t="shared" si="3"/>
        <v>15</v>
      </c>
      <c r="AC16" s="8"/>
      <c r="AD16" s="46">
        <v>12500</v>
      </c>
      <c r="AE16" s="33">
        <f>15-(18-$I$3)</f>
        <v>15</v>
      </c>
      <c r="AF16" s="56"/>
      <c r="AG16"/>
      <c r="AH16" s="80">
        <v>15000</v>
      </c>
      <c r="AI16" s="81">
        <v>7</v>
      </c>
    </row>
    <row r="17" spans="2:37" s="3" customFormat="1" ht="15.75" thickBot="1" x14ac:dyDescent="0.3">
      <c r="B17" s="3" t="s">
        <v>43</v>
      </c>
      <c r="D17" s="52"/>
      <c r="E17" s="15">
        <v>15000</v>
      </c>
      <c r="F17" s="40">
        <f t="shared" si="0"/>
        <v>18</v>
      </c>
      <c r="G17" s="34">
        <f>15-(18-$I$3)</f>
        <v>15</v>
      </c>
      <c r="H17" s="6"/>
      <c r="I17" s="15">
        <v>15000</v>
      </c>
      <c r="J17" s="31">
        <f>15-(18-$I$3)</f>
        <v>15</v>
      </c>
      <c r="K17" s="1"/>
      <c r="L17" s="15">
        <v>15000</v>
      </c>
      <c r="M17" s="16">
        <f t="shared" si="1"/>
        <v>15</v>
      </c>
      <c r="N17" s="42">
        <f t="shared" si="1"/>
        <v>15</v>
      </c>
      <c r="O17" s="31">
        <f t="shared" si="1"/>
        <v>15</v>
      </c>
      <c r="P17" s="1"/>
      <c r="Q17" s="15">
        <v>15000</v>
      </c>
      <c r="R17" s="20">
        <f t="shared" si="2"/>
        <v>15</v>
      </c>
      <c r="S17" s="20">
        <f t="shared" si="2"/>
        <v>15</v>
      </c>
      <c r="T17" s="20">
        <f t="shared" si="2"/>
        <v>15</v>
      </c>
      <c r="U17" s="31">
        <f t="shared" si="2"/>
        <v>15</v>
      </c>
      <c r="W17" s="15">
        <v>15000</v>
      </c>
      <c r="X17" s="20">
        <f t="shared" si="3"/>
        <v>15</v>
      </c>
      <c r="Y17" s="24">
        <f t="shared" si="3"/>
        <v>15</v>
      </c>
      <c r="Z17" s="45">
        <f t="shared" si="3"/>
        <v>15</v>
      </c>
      <c r="AA17" s="16">
        <f t="shared" si="3"/>
        <v>15</v>
      </c>
      <c r="AB17" s="34">
        <f t="shared" si="3"/>
        <v>15</v>
      </c>
      <c r="AC17" s="8"/>
      <c r="AD17" s="47">
        <v>15000</v>
      </c>
      <c r="AE17" s="34">
        <f>15-(18-$I$3)</f>
        <v>15</v>
      </c>
      <c r="AF17" s="56"/>
      <c r="AG17"/>
      <c r="AH17" s="80">
        <v>15000</v>
      </c>
      <c r="AI17" s="81">
        <v>7</v>
      </c>
    </row>
    <row r="18" spans="2:37" s="3" customFormat="1" x14ac:dyDescent="0.25">
      <c r="D18" s="57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  <c r="AH18" s="80">
        <v>15000</v>
      </c>
      <c r="AI18" s="81">
        <v>7</v>
      </c>
    </row>
    <row r="19" spans="2:37" s="3" customFormat="1" x14ac:dyDescent="0.25">
      <c r="AH19" s="80">
        <v>15000</v>
      </c>
      <c r="AI19" s="81">
        <v>7</v>
      </c>
    </row>
    <row r="20" spans="2:37" s="3" customFormat="1" x14ac:dyDescent="0.25">
      <c r="AH20" s="80">
        <v>15000</v>
      </c>
      <c r="AI20" s="81">
        <v>7</v>
      </c>
    </row>
    <row r="21" spans="2:37" s="3" customFormat="1" x14ac:dyDescent="0.25">
      <c r="AH21" s="80">
        <v>15000</v>
      </c>
      <c r="AI21" s="81">
        <v>7</v>
      </c>
    </row>
    <row r="22" spans="2:37" s="3" customFormat="1" x14ac:dyDescent="0.25">
      <c r="AH22" s="80">
        <v>15000</v>
      </c>
      <c r="AI22" s="81">
        <v>7</v>
      </c>
    </row>
    <row r="23" spans="2:37" x14ac:dyDescent="0.25">
      <c r="AB23" s="3"/>
      <c r="AC23" s="3"/>
      <c r="AE23" s="3"/>
      <c r="AF23" s="3"/>
      <c r="AG23" s="3"/>
      <c r="AJ23" s="3"/>
      <c r="AK23" s="3"/>
    </row>
    <row r="24" spans="2:37" x14ac:dyDescent="0.25">
      <c r="AB24" s="3"/>
      <c r="AC24" s="3"/>
      <c r="AE24" s="3"/>
      <c r="AF24" s="3"/>
      <c r="AG24" s="3"/>
      <c r="AJ24" s="3"/>
      <c r="AK24" s="3"/>
    </row>
    <row r="25" spans="2:37" x14ac:dyDescent="0.25"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J25" s="1"/>
    </row>
    <row r="26" spans="2:37" x14ac:dyDescent="0.25"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J26" s="1"/>
    </row>
    <row r="27" spans="2:37" x14ac:dyDescent="0.25">
      <c r="AJ27" s="1"/>
    </row>
  </sheetData>
  <sheetProtection password="B10C" sheet="1" objects="1" scenarios="1" selectLockedCells="1"/>
  <protectedRanges>
    <protectedRange sqref="I1:I6" name="Bereich1"/>
    <protectedRange sqref="AH11:AI22" name="Bereich2"/>
  </protectedRanges>
  <pageMargins left="0.25" right="0.25" top="0.75" bottom="0.75" header="0.3" footer="0.3"/>
  <pageSetup paperSize="9" scale="28" orientation="landscape" horizont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Overrev_2018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Ey</dc:creator>
  <cp:lastModifiedBy>Tim Weinheimer</cp:lastModifiedBy>
  <cp:lastPrinted>2017-07-05T13:35:43Z</cp:lastPrinted>
  <dcterms:created xsi:type="dcterms:W3CDTF">2017-01-25T11:05:31Z</dcterms:created>
  <dcterms:modified xsi:type="dcterms:W3CDTF">2018-02-05T15:52:17Z</dcterms:modified>
</cp:coreProperties>
</file>